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ESTADISTICA\Documents\Estadistica\2022\Página API\Septiembre 2022\"/>
    </mc:Choice>
  </mc:AlternateContent>
  <xr:revisionPtr revIDLastSave="0" documentId="13_ncr:1_{3A62BA77-438F-4956-9E93-EC0C7F58D833}" xr6:coauthVersionLast="47" xr6:coauthVersionMax="47" xr10:uidLastSave="{00000000-0000-0000-0000-000000000000}"/>
  <bookViews>
    <workbookView xWindow="-120" yWindow="-120" windowWidth="29040" windowHeight="15840" xr2:uid="{2227AF14-D476-4171-A99B-6AB62435A95F}"/>
  </bookViews>
  <sheets>
    <sheet name="Movimiento Mensual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3" i="1" l="1"/>
  <c r="C11" i="1" l="1"/>
  <c r="D11" i="1"/>
  <c r="E11" i="1"/>
  <c r="F11" i="1"/>
  <c r="G11" i="1"/>
  <c r="H11" i="1"/>
  <c r="I11" i="1"/>
  <c r="J11" i="1"/>
  <c r="K11" i="1"/>
  <c r="L11" i="1"/>
  <c r="M11" i="1"/>
  <c r="C12" i="1"/>
  <c r="D12" i="1"/>
  <c r="E12" i="1"/>
  <c r="F12" i="1"/>
  <c r="G12" i="1"/>
  <c r="H12" i="1"/>
  <c r="I12" i="1"/>
  <c r="J12" i="1"/>
  <c r="K12" i="1"/>
  <c r="L12" i="1"/>
  <c r="M12" i="1"/>
  <c r="C13" i="1"/>
  <c r="D13" i="1"/>
  <c r="F13" i="1"/>
  <c r="G13" i="1"/>
  <c r="H13" i="1"/>
  <c r="I13" i="1"/>
  <c r="J13" i="1"/>
  <c r="K13" i="1"/>
  <c r="L13" i="1"/>
  <c r="M13" i="1"/>
  <c r="C14" i="1"/>
  <c r="D14" i="1"/>
  <c r="E14" i="1"/>
  <c r="F14" i="1"/>
  <c r="G14" i="1"/>
  <c r="H14" i="1"/>
  <c r="I14" i="1"/>
  <c r="J14" i="1"/>
  <c r="K14" i="1"/>
  <c r="L14" i="1"/>
  <c r="M14" i="1"/>
  <c r="B14" i="1"/>
  <c r="C38" i="1"/>
  <c r="N38" i="1" s="1"/>
  <c r="B13" i="1"/>
  <c r="N63" i="1"/>
  <c r="O62" i="1"/>
  <c r="N59" i="1"/>
  <c r="O58" i="1"/>
  <c r="N55" i="1"/>
  <c r="N54" i="1"/>
  <c r="O53" i="1"/>
  <c r="M53" i="1"/>
  <c r="L53" i="1"/>
  <c r="K53" i="1"/>
  <c r="J53" i="1"/>
  <c r="I53" i="1"/>
  <c r="H53" i="1"/>
  <c r="G53" i="1"/>
  <c r="F53" i="1"/>
  <c r="E53" i="1"/>
  <c r="D53" i="1"/>
  <c r="C53" i="1"/>
  <c r="B53" i="1"/>
  <c r="N50" i="1"/>
  <c r="N49" i="1"/>
  <c r="N48" i="1"/>
  <c r="O47" i="1"/>
  <c r="M47" i="1"/>
  <c r="L47" i="1"/>
  <c r="K47" i="1"/>
  <c r="J47" i="1"/>
  <c r="I47" i="1"/>
  <c r="H47" i="1"/>
  <c r="G47" i="1"/>
  <c r="F47" i="1"/>
  <c r="E47" i="1"/>
  <c r="D47" i="1"/>
  <c r="C47" i="1"/>
  <c r="B47" i="1"/>
  <c r="N45" i="1"/>
  <c r="N44" i="1"/>
  <c r="N43" i="1"/>
  <c r="O42" i="1"/>
  <c r="M42" i="1"/>
  <c r="L42" i="1"/>
  <c r="K42" i="1"/>
  <c r="J42" i="1"/>
  <c r="I42" i="1"/>
  <c r="H42" i="1"/>
  <c r="G42" i="1"/>
  <c r="F42" i="1"/>
  <c r="E42" i="1"/>
  <c r="D42" i="1"/>
  <c r="C42" i="1"/>
  <c r="B42" i="1"/>
  <c r="N37" i="1"/>
  <c r="N36" i="1"/>
  <c r="N35" i="1"/>
  <c r="N34" i="1"/>
  <c r="N33" i="1"/>
  <c r="O32" i="1"/>
  <c r="M32" i="1"/>
  <c r="L32" i="1"/>
  <c r="K32" i="1"/>
  <c r="J32" i="1"/>
  <c r="I32" i="1"/>
  <c r="H32" i="1"/>
  <c r="G32" i="1"/>
  <c r="F32" i="1"/>
  <c r="E32" i="1"/>
  <c r="D32" i="1"/>
  <c r="B32" i="1"/>
  <c r="N30" i="1"/>
  <c r="N29" i="1"/>
  <c r="N28" i="1"/>
  <c r="O27" i="1"/>
  <c r="M27" i="1"/>
  <c r="M26" i="1" s="1"/>
  <c r="L27" i="1"/>
  <c r="L26" i="1" s="1"/>
  <c r="K27" i="1"/>
  <c r="J27" i="1"/>
  <c r="J26" i="1" s="1"/>
  <c r="I27" i="1"/>
  <c r="I26" i="1" s="1"/>
  <c r="H27" i="1"/>
  <c r="H26" i="1" s="1"/>
  <c r="G27" i="1"/>
  <c r="G26" i="1" s="1"/>
  <c r="F27" i="1"/>
  <c r="F26" i="1" s="1"/>
  <c r="E27" i="1"/>
  <c r="E26" i="1" s="1"/>
  <c r="D27" i="1"/>
  <c r="D26" i="1" s="1"/>
  <c r="C27" i="1"/>
  <c r="C26" i="1" s="1"/>
  <c r="B27" i="1"/>
  <c r="B26" i="1" s="1"/>
  <c r="O26" i="1"/>
  <c r="K26" i="1"/>
  <c r="N22" i="1"/>
  <c r="N21" i="1"/>
  <c r="N20" i="1"/>
  <c r="N19" i="1"/>
  <c r="N18" i="1"/>
  <c r="N17" i="1"/>
  <c r="O16" i="1"/>
  <c r="M16" i="1"/>
  <c r="L16" i="1"/>
  <c r="K16" i="1"/>
  <c r="J16" i="1"/>
  <c r="I16" i="1"/>
  <c r="H16" i="1"/>
  <c r="G16" i="1"/>
  <c r="F16" i="1"/>
  <c r="E16" i="1"/>
  <c r="D16" i="1"/>
  <c r="C16" i="1"/>
  <c r="B16" i="1"/>
  <c r="O12" i="1"/>
  <c r="B12" i="1"/>
  <c r="O11" i="1"/>
  <c r="B11" i="1"/>
  <c r="N53" i="1" l="1"/>
  <c r="C32" i="1"/>
  <c r="N16" i="1"/>
  <c r="C10" i="1"/>
  <c r="O10" i="1"/>
  <c r="N32" i="1"/>
  <c r="N27" i="1"/>
  <c r="N11" i="1"/>
  <c r="N42" i="1"/>
  <c r="N12" i="1"/>
  <c r="N47" i="1"/>
  <c r="N26" i="1"/>
  <c r="D10" i="1"/>
  <c r="N13" i="1"/>
  <c r="N58" i="1"/>
  <c r="E10" i="1"/>
  <c r="F10" i="1"/>
  <c r="G10" i="1"/>
  <c r="H10" i="1"/>
  <c r="J10" i="1"/>
  <c r="M10" i="1"/>
  <c r="I10" i="1"/>
  <c r="K10" i="1"/>
  <c r="L10" i="1"/>
  <c r="B10" i="1"/>
  <c r="N14" i="1"/>
  <c r="N62" i="1" s="1"/>
  <c r="N10" i="1" l="1"/>
</calcChain>
</file>

<file path=xl/sharedStrings.xml><?xml version="1.0" encoding="utf-8"?>
<sst xmlns="http://schemas.openxmlformats.org/spreadsheetml/2006/main" count="62" uniqueCount="43">
  <si>
    <t>ADMINISTRACION DEL SISTEMA PORTUARIO NACIONAL PROGRESO, S.A. DE C.V.</t>
  </si>
  <si>
    <t>Movimiento Portuario Mensual</t>
  </si>
  <si>
    <t>ACUMULADO</t>
  </si>
  <si>
    <t>C O N C E P T O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</si>
  <si>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</si>
  <si>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</si>
  <si>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</si>
  <si>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</si>
  <si>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</si>
  <si>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</si>
  <si>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</si>
  <si>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</si>
  <si>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</si>
  <si>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</si>
  <si>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</si>
  <si>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</si>
  <si>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AÑO 2022</t>
  </si>
  <si>
    <t>AÑO 2021</t>
  </si>
  <si>
    <t>ARRIBO DE EMBARCACIONES</t>
  </si>
  <si>
    <t>Por tipo de tráfico</t>
  </si>
  <si>
    <t>Carga comercial</t>
  </si>
  <si>
    <t>Petroleros</t>
  </si>
  <si>
    <t>Cruceros</t>
  </si>
  <si>
    <t>Transbordadores</t>
  </si>
  <si>
    <t>Por tipo de carga</t>
  </si>
  <si>
    <t>General suelta</t>
  </si>
  <si>
    <t>General contenerizada</t>
  </si>
  <si>
    <t>Granel agrícola</t>
  </si>
  <si>
    <t>Granel mineral</t>
  </si>
  <si>
    <t>Fluidos</t>
  </si>
  <si>
    <t>Petróleo y derivado</t>
  </si>
  <si>
    <t>MOVIMIENTO DE CARGA</t>
  </si>
  <si>
    <t>Altura</t>
  </si>
  <si>
    <t>Importación</t>
  </si>
  <si>
    <t>Exportación</t>
  </si>
  <si>
    <t>Cabotaje</t>
  </si>
  <si>
    <t>CONTENEDORES</t>
  </si>
  <si>
    <t>CAJAS</t>
  </si>
  <si>
    <t>TEU'S</t>
  </si>
  <si>
    <t>Vehículos automotores</t>
  </si>
  <si>
    <t>Pasajeros en crucero</t>
  </si>
  <si>
    <t>Pasajeros</t>
  </si>
  <si>
    <t>Gerencia de Operaciones e Ingeniería - Estadística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</si>
</sst>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0"/>
      <name val="Montserrat"/>
    </font>
    <font>
      <b/>
      <sz val="12"/>
      <name val="Montserrat ExtraBold"/>
    </font>
    <font>
      <b/>
      <i/>
      <sz val="12"/>
      <color rgb="FF621132"/>
      <name val="Montserrat SemiBold"/>
    </font>
    <font>
      <b/>
      <sz val="8"/>
      <name val="Montserrat"/>
    </font>
    <font>
      <b/>
      <sz val="10"/>
      <color theme="0"/>
      <name val="Montserrat"/>
    </font>
    <font>
      <b/>
      <sz val="10"/>
      <color rgb="FF13322B"/>
      <name val="Montserrat"/>
    </font>
    <font>
      <b/>
      <sz val="11"/>
      <color theme="0"/>
      <name val="Montserrat"/>
    </font>
    <font>
      <sz val="11"/>
      <name val="Montserrat"/>
    </font>
    <font>
      <b/>
      <sz val="10"/>
      <color rgb="FF8B2444"/>
      <name val="Montserrat"/>
    </font>
    <font>
      <b/>
      <i/>
      <sz val="8"/>
      <color theme="0"/>
      <name val="Montserrat SemiBold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8B2444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285C4D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5" fillId="3" borderId="0" xfId="0" applyFont="1" applyFill="1" applyAlignment="1">
      <alignment wrapText="1"/>
    </xf>
    <xf numFmtId="0" fontId="5" fillId="3" borderId="0" xfId="0" applyFont="1" applyFill="1" applyAlignment="1">
      <alignment horizontal="center" wrapText="1"/>
    </xf>
    <xf numFmtId="17" fontId="5" fillId="3" borderId="0" xfId="0" quotePrefix="1" applyNumberFormat="1" applyFont="1" applyFill="1" applyAlignment="1">
      <alignment horizontal="center" wrapText="1"/>
    </xf>
    <xf numFmtId="0" fontId="1" fillId="2" borderId="0" xfId="0" applyFont="1" applyFill="1" applyAlignment="1">
      <alignment wrapText="1"/>
    </xf>
    <xf numFmtId="0" fontId="1" fillId="2" borderId="0" xfId="0" applyFont="1" applyFill="1" applyAlignment="1">
      <alignment horizontal="right" wrapText="1"/>
    </xf>
    <xf numFmtId="0" fontId="7" fillId="5" borderId="0" xfId="0" applyFont="1" applyFill="1" applyAlignment="1">
      <alignment wrapText="1"/>
    </xf>
    <xf numFmtId="0" fontId="7" fillId="5" borderId="0" xfId="0" applyFont="1" applyFill="1" applyAlignment="1">
      <alignment horizontal="right" wrapText="1"/>
    </xf>
    <xf numFmtId="3" fontId="7" fillId="5" borderId="0" xfId="0" applyNumberFormat="1" applyFont="1" applyFill="1" applyAlignment="1">
      <alignment horizontal="right" wrapText="1"/>
    </xf>
    <xf numFmtId="0" fontId="8" fillId="0" borderId="0" xfId="0" applyFont="1"/>
    <xf numFmtId="3" fontId="1" fillId="2" borderId="0" xfId="0" applyNumberFormat="1" applyFont="1" applyFill="1" applyAlignment="1">
      <alignment horizontal="right" wrapText="1"/>
    </xf>
    <xf numFmtId="0" fontId="5" fillId="5" borderId="0" xfId="0" applyFont="1" applyFill="1" applyAlignment="1">
      <alignment wrapText="1"/>
    </xf>
    <xf numFmtId="3" fontId="5" fillId="5" borderId="0" xfId="0" applyNumberFormat="1" applyFont="1" applyFill="1" applyAlignment="1">
      <alignment horizontal="right" wrapText="1"/>
    </xf>
    <xf numFmtId="3" fontId="1" fillId="0" borderId="0" xfId="0" applyNumberFormat="1" applyFont="1"/>
    <xf numFmtId="0" fontId="9" fillId="2" borderId="0" xfId="0" applyFont="1" applyFill="1" applyAlignment="1">
      <alignment wrapText="1"/>
    </xf>
    <xf numFmtId="3" fontId="9" fillId="2" borderId="0" xfId="0" applyNumberFormat="1" applyFont="1" applyFill="1" applyAlignment="1">
      <alignment horizontal="right" wrapText="1"/>
    </xf>
    <xf numFmtId="0" fontId="1" fillId="2" borderId="0" xfId="0" applyFont="1" applyFill="1" applyAlignment="1">
      <alignment horizontal="left" wrapText="1" indent="1"/>
    </xf>
    <xf numFmtId="0" fontId="5" fillId="5" borderId="0" xfId="0" applyFont="1" applyFill="1" applyAlignment="1">
      <alignment horizontal="right" wrapText="1"/>
    </xf>
    <xf numFmtId="0" fontId="1" fillId="0" borderId="0" xfId="0" applyFont="1" applyAlignment="1">
      <alignment wrapText="1"/>
    </xf>
    <xf numFmtId="0" fontId="1" fillId="2" borderId="0" xfId="0" applyFont="1" applyFill="1"/>
    <xf numFmtId="0" fontId="1" fillId="4" borderId="0" xfId="0" applyFont="1" applyFill="1"/>
    <xf numFmtId="0" fontId="6" fillId="2" borderId="0" xfId="0" applyFont="1" applyFill="1" applyAlignment="1">
      <alignment wrapText="1"/>
    </xf>
    <xf numFmtId="0" fontId="10" fillId="3" borderId="0" xfId="0" applyFont="1" applyFill="1" applyAlignment="1">
      <alignment horizontal="left"/>
    </xf>
    <xf numFmtId="0" fontId="2" fillId="2" borderId="0" xfId="0" applyFont="1" applyFill="1" applyAlignment="1">
      <alignment horizontal="left" vertical="top" wrapText="1"/>
    </xf>
    <xf numFmtId="0" fontId="3" fillId="2" borderId="0" xfId="0" applyFont="1" applyFill="1" applyAlignment="1">
      <alignment horizontal="left" vertical="top" wrapText="1"/>
    </xf>
    <xf numFmtId="0" fontId="4" fillId="2" borderId="0" xfId="0" applyFont="1" applyFill="1" applyAlignment="1">
      <alignment horizontal="left" vertical="top" wrapText="1"/>
    </xf>
    <xf numFmtId="0" fontId="5" fillId="3" borderId="0" xfId="0" applyFont="1" applyFill="1" applyAlignment="1">
      <alignment horizontal="center" wrapText="1"/>
    </xf>
    <xf numFmtId="0" fontId="1" fillId="4" borderId="0" xfId="0" applyFont="1" applyFill="1" applyAlignment="1">
      <alignment wrapText="1"/>
    </xf>
    <xf numFmtId="0" fontId="1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9525</xdr:rowOff>
    </xdr:to>
    <xdr:sp macro="" textlink="">
      <xdr:nvSpPr>
        <xdr:cNvPr id="2" name="AutoShape 1" descr="none">
          <a:extLst>
            <a:ext uri="{FF2B5EF4-FFF2-40B4-BE49-F238E27FC236}">
              <a16:creationId xmlns:a16="http://schemas.microsoft.com/office/drawing/2014/main" id="{8F055223-58C6-4BF0-9BE8-6207C1B6FE22}"/>
            </a:ext>
          </a:extLst>
        </xdr:cNvPr>
        <xdr:cNvSpPr>
          <a:spLocks noChangeAspect="1" noChangeArrowheads="1"/>
        </xdr:cNvSpPr>
      </xdr:nvSpPr>
      <xdr:spPr bwMode="auto">
        <a:xfrm>
          <a:off x="0" y="1219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9525</xdr:colOff>
      <xdr:row>38</xdr:row>
      <xdr:rowOff>9525</xdr:rowOff>
    </xdr:to>
    <xdr:sp macro="" textlink="">
      <xdr:nvSpPr>
        <xdr:cNvPr id="3" name="AutoShape 2" descr="none">
          <a:extLst>
            <a:ext uri="{FF2B5EF4-FFF2-40B4-BE49-F238E27FC236}">
              <a16:creationId xmlns:a16="http://schemas.microsoft.com/office/drawing/2014/main" id="{E59F6854-1B5A-4A3C-961A-D036B34E77AF}"/>
            </a:ext>
          </a:extLst>
        </xdr:cNvPr>
        <xdr:cNvSpPr>
          <a:spLocks noChangeAspect="1" noChangeArrowheads="1"/>
        </xdr:cNvSpPr>
      </xdr:nvSpPr>
      <xdr:spPr bwMode="auto">
        <a:xfrm>
          <a:off x="0" y="7124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sp macro="" textlink="">
      <xdr:nvSpPr>
        <xdr:cNvPr id="4" name="AutoShape 3" descr="none">
          <a:extLst>
            <a:ext uri="{FF2B5EF4-FFF2-40B4-BE49-F238E27FC236}">
              <a16:creationId xmlns:a16="http://schemas.microsoft.com/office/drawing/2014/main" id="{117BEBA5-41FF-4DD0-8A43-5ED2A2FB10AD}"/>
            </a:ext>
          </a:extLst>
        </xdr:cNvPr>
        <xdr:cNvSpPr>
          <a:spLocks noChangeAspect="1" noChangeArrowheads="1"/>
        </xdr:cNvSpPr>
      </xdr:nvSpPr>
      <xdr:spPr bwMode="auto">
        <a:xfrm>
          <a:off x="0" y="423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9525</xdr:colOff>
      <xdr:row>50</xdr:row>
      <xdr:rowOff>9525</xdr:rowOff>
    </xdr:to>
    <xdr:sp macro="" textlink="">
      <xdr:nvSpPr>
        <xdr:cNvPr id="5" name="AutoShape 4" descr="none">
          <a:extLst>
            <a:ext uri="{FF2B5EF4-FFF2-40B4-BE49-F238E27FC236}">
              <a16:creationId xmlns:a16="http://schemas.microsoft.com/office/drawing/2014/main" id="{F187660E-B23F-44A9-BDDF-72B918826278}"/>
            </a:ext>
          </a:extLst>
        </xdr:cNvPr>
        <xdr:cNvSpPr>
          <a:spLocks noChangeAspect="1" noChangeArrowheads="1"/>
        </xdr:cNvSpPr>
      </xdr:nvSpPr>
      <xdr:spPr bwMode="auto">
        <a:xfrm>
          <a:off x="0" y="9305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9525</xdr:colOff>
      <xdr:row>55</xdr:row>
      <xdr:rowOff>9525</xdr:rowOff>
    </xdr:to>
    <xdr:sp macro="" textlink="">
      <xdr:nvSpPr>
        <xdr:cNvPr id="6" name="AutoShape 5" descr="none">
          <a:extLst>
            <a:ext uri="{FF2B5EF4-FFF2-40B4-BE49-F238E27FC236}">
              <a16:creationId xmlns:a16="http://schemas.microsoft.com/office/drawing/2014/main" id="{07C2F864-AEA8-4207-A394-D9976E7FC711}"/>
            </a:ext>
          </a:extLst>
        </xdr:cNvPr>
        <xdr:cNvSpPr>
          <a:spLocks noChangeAspect="1" noChangeArrowheads="1"/>
        </xdr:cNvSpPr>
      </xdr:nvSpPr>
      <xdr:spPr bwMode="auto">
        <a:xfrm>
          <a:off x="0" y="10182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9525</xdr:colOff>
      <xdr:row>59</xdr:row>
      <xdr:rowOff>9525</xdr:rowOff>
    </xdr:to>
    <xdr:sp macro="" textlink="">
      <xdr:nvSpPr>
        <xdr:cNvPr id="7" name="AutoShape 6" descr="none">
          <a:extLst>
            <a:ext uri="{FF2B5EF4-FFF2-40B4-BE49-F238E27FC236}">
              <a16:creationId xmlns:a16="http://schemas.microsoft.com/office/drawing/2014/main" id="{924050D4-9819-4659-80C2-1C73F3B2686B}"/>
            </a:ext>
          </a:extLst>
        </xdr:cNvPr>
        <xdr:cNvSpPr>
          <a:spLocks noChangeAspect="1" noChangeArrowheads="1"/>
        </xdr:cNvSpPr>
      </xdr:nvSpPr>
      <xdr:spPr bwMode="auto">
        <a:xfrm>
          <a:off x="0" y="10868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0</xdr:colOff>
      <xdr:row>51</xdr:row>
      <xdr:rowOff>0</xdr:rowOff>
    </xdr:from>
    <xdr:ext cx="9525" cy="9525"/>
    <xdr:sp macro="" textlink="">
      <xdr:nvSpPr>
        <xdr:cNvPr id="8" name="AutoShape 4" descr="none">
          <a:extLst>
            <a:ext uri="{FF2B5EF4-FFF2-40B4-BE49-F238E27FC236}">
              <a16:creationId xmlns:a16="http://schemas.microsoft.com/office/drawing/2014/main" id="{82E2214E-B730-4CA3-B244-52D5D65E459C}"/>
            </a:ext>
          </a:extLst>
        </xdr:cNvPr>
        <xdr:cNvSpPr>
          <a:spLocks noChangeAspect="1" noChangeArrowheads="1"/>
        </xdr:cNvSpPr>
      </xdr:nvSpPr>
      <xdr:spPr bwMode="auto">
        <a:xfrm>
          <a:off x="0" y="9420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10</xdr:col>
      <xdr:colOff>619125</xdr:colOff>
      <xdr:row>0</xdr:row>
      <xdr:rowOff>0</xdr:rowOff>
    </xdr:from>
    <xdr:to>
      <xdr:col>14</xdr:col>
      <xdr:colOff>933450</xdr:colOff>
      <xdr:row>3</xdr:row>
      <xdr:rowOff>144780</xdr:rowOff>
    </xdr:to>
    <xdr:grpSp>
      <xdr:nvGrpSpPr>
        <xdr:cNvPr id="9" name="Grupo 8">
          <a:extLst>
            <a:ext uri="{FF2B5EF4-FFF2-40B4-BE49-F238E27FC236}">
              <a16:creationId xmlns:a16="http://schemas.microsoft.com/office/drawing/2014/main" id="{16DB9AB8-C7C3-48D9-9EF8-DE9F302BD4EC}"/>
            </a:ext>
          </a:extLst>
        </xdr:cNvPr>
        <xdr:cNvGrpSpPr/>
      </xdr:nvGrpSpPr>
      <xdr:grpSpPr>
        <a:xfrm>
          <a:off x="9401175" y="0"/>
          <a:ext cx="3552825" cy="687705"/>
          <a:chOff x="0" y="0"/>
          <a:chExt cx="3295650" cy="687705"/>
        </a:xfrm>
      </xdr:grpSpPr>
      <xdr:pic>
        <xdr:nvPicPr>
          <xdr:cNvPr id="10" name="Imagen 9">
            <a:extLst>
              <a:ext uri="{FF2B5EF4-FFF2-40B4-BE49-F238E27FC236}">
                <a16:creationId xmlns:a16="http://schemas.microsoft.com/office/drawing/2014/main" id="{04DC1086-0B40-43DE-BA5A-CD17548BF849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51165" t="20258"/>
          <a:stretch/>
        </xdr:blipFill>
        <xdr:spPr bwMode="auto">
          <a:xfrm>
            <a:off x="333375" y="0"/>
            <a:ext cx="2464435" cy="687705"/>
          </a:xfrm>
          <a:prstGeom prst="rect">
            <a:avLst/>
          </a:prstGeom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  <xdr:pic>
        <xdr:nvPicPr>
          <xdr:cNvPr id="11" name="Imagen 10">
            <a:extLst>
              <a:ext uri="{FF2B5EF4-FFF2-40B4-BE49-F238E27FC236}">
                <a16:creationId xmlns:a16="http://schemas.microsoft.com/office/drawing/2014/main" id="{F6DFEC8B-1A29-4982-987F-55D7D7A6B06C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28925" y="57150"/>
            <a:ext cx="466725" cy="576580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12" name="Imagen 11">
            <a:extLst>
              <a:ext uri="{FF2B5EF4-FFF2-40B4-BE49-F238E27FC236}">
                <a16:creationId xmlns:a16="http://schemas.microsoft.com/office/drawing/2014/main" id="{D8407762-222C-4A97-BA27-EA388CE8E2C7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95250"/>
            <a:ext cx="1748790" cy="523875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E7DE5E-C63B-439B-999E-641974E5C60F}">
  <dimension ref="A1:Q66"/>
  <sheetViews>
    <sheetView showGridLines="0" tabSelected="1" workbookViewId="0">
      <selection activeCell="N48" sqref="N48:N50"/>
    </sheetView>
  </sheetViews>
  <sheetFormatPr baseColWidth="10" defaultRowHeight="15" x14ac:dyDescent="0.3"/>
  <cols>
    <col min="1" max="1" width="28.85546875" style="1" customWidth="1"/>
    <col min="2" max="13" width="11.42578125" style="1"/>
    <col min="14" max="14" width="14.28515625" style="1" customWidth="1"/>
    <col min="15" max="15" width="15.85546875" style="1" customWidth="1"/>
    <col min="16" max="256" width="11.42578125" style="1"/>
    <col min="257" max="257" width="28.85546875" style="1" customWidth="1"/>
    <col min="258" max="269" width="11.42578125" style="1"/>
    <col min="270" max="270" width="14.28515625" style="1" customWidth="1"/>
    <col min="271" max="271" width="15.85546875" style="1" customWidth="1"/>
    <col min="272" max="512" width="11.42578125" style="1"/>
    <col min="513" max="513" width="28.85546875" style="1" customWidth="1"/>
    <col min="514" max="525" width="11.42578125" style="1"/>
    <col min="526" max="526" width="14.28515625" style="1" customWidth="1"/>
    <col min="527" max="527" width="15.85546875" style="1" customWidth="1"/>
    <col min="528" max="768" width="11.42578125" style="1"/>
    <col min="769" max="769" width="28.85546875" style="1" customWidth="1"/>
    <col min="770" max="781" width="11.42578125" style="1"/>
    <col min="782" max="782" width="14.28515625" style="1" customWidth="1"/>
    <col min="783" max="783" width="15.85546875" style="1" customWidth="1"/>
    <col min="784" max="1024" width="11.42578125" style="1"/>
    <col min="1025" max="1025" width="28.85546875" style="1" customWidth="1"/>
    <col min="1026" max="1037" width="11.42578125" style="1"/>
    <col min="1038" max="1038" width="14.28515625" style="1" customWidth="1"/>
    <col min="1039" max="1039" width="15.85546875" style="1" customWidth="1"/>
    <col min="1040" max="1280" width="11.42578125" style="1"/>
    <col min="1281" max="1281" width="28.85546875" style="1" customWidth="1"/>
    <col min="1282" max="1293" width="11.42578125" style="1"/>
    <col min="1294" max="1294" width="14.28515625" style="1" customWidth="1"/>
    <col min="1295" max="1295" width="15.85546875" style="1" customWidth="1"/>
    <col min="1296" max="1536" width="11.42578125" style="1"/>
    <col min="1537" max="1537" width="28.85546875" style="1" customWidth="1"/>
    <col min="1538" max="1549" width="11.42578125" style="1"/>
    <col min="1550" max="1550" width="14.28515625" style="1" customWidth="1"/>
    <col min="1551" max="1551" width="15.85546875" style="1" customWidth="1"/>
    <col min="1552" max="1792" width="11.42578125" style="1"/>
    <col min="1793" max="1793" width="28.85546875" style="1" customWidth="1"/>
    <col min="1794" max="1805" width="11.42578125" style="1"/>
    <col min="1806" max="1806" width="14.28515625" style="1" customWidth="1"/>
    <col min="1807" max="1807" width="15.85546875" style="1" customWidth="1"/>
    <col min="1808" max="2048" width="11.42578125" style="1"/>
    <col min="2049" max="2049" width="28.85546875" style="1" customWidth="1"/>
    <col min="2050" max="2061" width="11.42578125" style="1"/>
    <col min="2062" max="2062" width="14.28515625" style="1" customWidth="1"/>
    <col min="2063" max="2063" width="15.85546875" style="1" customWidth="1"/>
    <col min="2064" max="2304" width="11.42578125" style="1"/>
    <col min="2305" max="2305" width="28.85546875" style="1" customWidth="1"/>
    <col min="2306" max="2317" width="11.42578125" style="1"/>
    <col min="2318" max="2318" width="14.28515625" style="1" customWidth="1"/>
    <col min="2319" max="2319" width="15.85546875" style="1" customWidth="1"/>
    <col min="2320" max="2560" width="11.42578125" style="1"/>
    <col min="2561" max="2561" width="28.85546875" style="1" customWidth="1"/>
    <col min="2562" max="2573" width="11.42578125" style="1"/>
    <col min="2574" max="2574" width="14.28515625" style="1" customWidth="1"/>
    <col min="2575" max="2575" width="15.85546875" style="1" customWidth="1"/>
    <col min="2576" max="2816" width="11.42578125" style="1"/>
    <col min="2817" max="2817" width="28.85546875" style="1" customWidth="1"/>
    <col min="2818" max="2829" width="11.42578125" style="1"/>
    <col min="2830" max="2830" width="14.28515625" style="1" customWidth="1"/>
    <col min="2831" max="2831" width="15.85546875" style="1" customWidth="1"/>
    <col min="2832" max="3072" width="11.42578125" style="1"/>
    <col min="3073" max="3073" width="28.85546875" style="1" customWidth="1"/>
    <col min="3074" max="3085" width="11.42578125" style="1"/>
    <col min="3086" max="3086" width="14.28515625" style="1" customWidth="1"/>
    <col min="3087" max="3087" width="15.85546875" style="1" customWidth="1"/>
    <col min="3088" max="3328" width="11.42578125" style="1"/>
    <col min="3329" max="3329" width="28.85546875" style="1" customWidth="1"/>
    <col min="3330" max="3341" width="11.42578125" style="1"/>
    <col min="3342" max="3342" width="14.28515625" style="1" customWidth="1"/>
    <col min="3343" max="3343" width="15.85546875" style="1" customWidth="1"/>
    <col min="3344" max="3584" width="11.42578125" style="1"/>
    <col min="3585" max="3585" width="28.85546875" style="1" customWidth="1"/>
    <col min="3586" max="3597" width="11.42578125" style="1"/>
    <col min="3598" max="3598" width="14.28515625" style="1" customWidth="1"/>
    <col min="3599" max="3599" width="15.85546875" style="1" customWidth="1"/>
    <col min="3600" max="3840" width="11.42578125" style="1"/>
    <col min="3841" max="3841" width="28.85546875" style="1" customWidth="1"/>
    <col min="3842" max="3853" width="11.42578125" style="1"/>
    <col min="3854" max="3854" width="14.28515625" style="1" customWidth="1"/>
    <col min="3855" max="3855" width="15.85546875" style="1" customWidth="1"/>
    <col min="3856" max="4096" width="11.42578125" style="1"/>
    <col min="4097" max="4097" width="28.85546875" style="1" customWidth="1"/>
    <col min="4098" max="4109" width="11.42578125" style="1"/>
    <col min="4110" max="4110" width="14.28515625" style="1" customWidth="1"/>
    <col min="4111" max="4111" width="15.85546875" style="1" customWidth="1"/>
    <col min="4112" max="4352" width="11.42578125" style="1"/>
    <col min="4353" max="4353" width="28.85546875" style="1" customWidth="1"/>
    <col min="4354" max="4365" width="11.42578125" style="1"/>
    <col min="4366" max="4366" width="14.28515625" style="1" customWidth="1"/>
    <col min="4367" max="4367" width="15.85546875" style="1" customWidth="1"/>
    <col min="4368" max="4608" width="11.42578125" style="1"/>
    <col min="4609" max="4609" width="28.85546875" style="1" customWidth="1"/>
    <col min="4610" max="4621" width="11.42578125" style="1"/>
    <col min="4622" max="4622" width="14.28515625" style="1" customWidth="1"/>
    <col min="4623" max="4623" width="15.85546875" style="1" customWidth="1"/>
    <col min="4624" max="4864" width="11.42578125" style="1"/>
    <col min="4865" max="4865" width="28.85546875" style="1" customWidth="1"/>
    <col min="4866" max="4877" width="11.42578125" style="1"/>
    <col min="4878" max="4878" width="14.28515625" style="1" customWidth="1"/>
    <col min="4879" max="4879" width="15.85546875" style="1" customWidth="1"/>
    <col min="4880" max="5120" width="11.42578125" style="1"/>
    <col min="5121" max="5121" width="28.85546875" style="1" customWidth="1"/>
    <col min="5122" max="5133" width="11.42578125" style="1"/>
    <col min="5134" max="5134" width="14.28515625" style="1" customWidth="1"/>
    <col min="5135" max="5135" width="15.85546875" style="1" customWidth="1"/>
    <col min="5136" max="5376" width="11.42578125" style="1"/>
    <col min="5377" max="5377" width="28.85546875" style="1" customWidth="1"/>
    <col min="5378" max="5389" width="11.42578125" style="1"/>
    <col min="5390" max="5390" width="14.28515625" style="1" customWidth="1"/>
    <col min="5391" max="5391" width="15.85546875" style="1" customWidth="1"/>
    <col min="5392" max="5632" width="11.42578125" style="1"/>
    <col min="5633" max="5633" width="28.85546875" style="1" customWidth="1"/>
    <col min="5634" max="5645" width="11.42578125" style="1"/>
    <col min="5646" max="5646" width="14.28515625" style="1" customWidth="1"/>
    <col min="5647" max="5647" width="15.85546875" style="1" customWidth="1"/>
    <col min="5648" max="5888" width="11.42578125" style="1"/>
    <col min="5889" max="5889" width="28.85546875" style="1" customWidth="1"/>
    <col min="5890" max="5901" width="11.42578125" style="1"/>
    <col min="5902" max="5902" width="14.28515625" style="1" customWidth="1"/>
    <col min="5903" max="5903" width="15.85546875" style="1" customWidth="1"/>
    <col min="5904" max="6144" width="11.42578125" style="1"/>
    <col min="6145" max="6145" width="28.85546875" style="1" customWidth="1"/>
    <col min="6146" max="6157" width="11.42578125" style="1"/>
    <col min="6158" max="6158" width="14.28515625" style="1" customWidth="1"/>
    <col min="6159" max="6159" width="15.85546875" style="1" customWidth="1"/>
    <col min="6160" max="6400" width="11.42578125" style="1"/>
    <col min="6401" max="6401" width="28.85546875" style="1" customWidth="1"/>
    <col min="6402" max="6413" width="11.42578125" style="1"/>
    <col min="6414" max="6414" width="14.28515625" style="1" customWidth="1"/>
    <col min="6415" max="6415" width="15.85546875" style="1" customWidth="1"/>
    <col min="6416" max="6656" width="11.42578125" style="1"/>
    <col min="6657" max="6657" width="28.85546875" style="1" customWidth="1"/>
    <col min="6658" max="6669" width="11.42578125" style="1"/>
    <col min="6670" max="6670" width="14.28515625" style="1" customWidth="1"/>
    <col min="6671" max="6671" width="15.85546875" style="1" customWidth="1"/>
    <col min="6672" max="6912" width="11.42578125" style="1"/>
    <col min="6913" max="6913" width="28.85546875" style="1" customWidth="1"/>
    <col min="6914" max="6925" width="11.42578125" style="1"/>
    <col min="6926" max="6926" width="14.28515625" style="1" customWidth="1"/>
    <col min="6927" max="6927" width="15.85546875" style="1" customWidth="1"/>
    <col min="6928" max="7168" width="11.42578125" style="1"/>
    <col min="7169" max="7169" width="28.85546875" style="1" customWidth="1"/>
    <col min="7170" max="7181" width="11.42578125" style="1"/>
    <col min="7182" max="7182" width="14.28515625" style="1" customWidth="1"/>
    <col min="7183" max="7183" width="15.85546875" style="1" customWidth="1"/>
    <col min="7184" max="7424" width="11.42578125" style="1"/>
    <col min="7425" max="7425" width="28.85546875" style="1" customWidth="1"/>
    <col min="7426" max="7437" width="11.42578125" style="1"/>
    <col min="7438" max="7438" width="14.28515625" style="1" customWidth="1"/>
    <col min="7439" max="7439" width="15.85546875" style="1" customWidth="1"/>
    <col min="7440" max="7680" width="11.42578125" style="1"/>
    <col min="7681" max="7681" width="28.85546875" style="1" customWidth="1"/>
    <col min="7682" max="7693" width="11.42578125" style="1"/>
    <col min="7694" max="7694" width="14.28515625" style="1" customWidth="1"/>
    <col min="7695" max="7695" width="15.85546875" style="1" customWidth="1"/>
    <col min="7696" max="7936" width="11.42578125" style="1"/>
    <col min="7937" max="7937" width="28.85546875" style="1" customWidth="1"/>
    <col min="7938" max="7949" width="11.42578125" style="1"/>
    <col min="7950" max="7950" width="14.28515625" style="1" customWidth="1"/>
    <col min="7951" max="7951" width="15.85546875" style="1" customWidth="1"/>
    <col min="7952" max="8192" width="11.42578125" style="1"/>
    <col min="8193" max="8193" width="28.85546875" style="1" customWidth="1"/>
    <col min="8194" max="8205" width="11.42578125" style="1"/>
    <col min="8206" max="8206" width="14.28515625" style="1" customWidth="1"/>
    <col min="8207" max="8207" width="15.85546875" style="1" customWidth="1"/>
    <col min="8208" max="8448" width="11.42578125" style="1"/>
    <col min="8449" max="8449" width="28.85546875" style="1" customWidth="1"/>
    <col min="8450" max="8461" width="11.42578125" style="1"/>
    <col min="8462" max="8462" width="14.28515625" style="1" customWidth="1"/>
    <col min="8463" max="8463" width="15.85546875" style="1" customWidth="1"/>
    <col min="8464" max="8704" width="11.42578125" style="1"/>
    <col min="8705" max="8705" width="28.85546875" style="1" customWidth="1"/>
    <col min="8706" max="8717" width="11.42578125" style="1"/>
    <col min="8718" max="8718" width="14.28515625" style="1" customWidth="1"/>
    <col min="8719" max="8719" width="15.85546875" style="1" customWidth="1"/>
    <col min="8720" max="8960" width="11.42578125" style="1"/>
    <col min="8961" max="8961" width="28.85546875" style="1" customWidth="1"/>
    <col min="8962" max="8973" width="11.42578125" style="1"/>
    <col min="8974" max="8974" width="14.28515625" style="1" customWidth="1"/>
    <col min="8975" max="8975" width="15.85546875" style="1" customWidth="1"/>
    <col min="8976" max="9216" width="11.42578125" style="1"/>
    <col min="9217" max="9217" width="28.85546875" style="1" customWidth="1"/>
    <col min="9218" max="9229" width="11.42578125" style="1"/>
    <col min="9230" max="9230" width="14.28515625" style="1" customWidth="1"/>
    <col min="9231" max="9231" width="15.85546875" style="1" customWidth="1"/>
    <col min="9232" max="9472" width="11.42578125" style="1"/>
    <col min="9473" max="9473" width="28.85546875" style="1" customWidth="1"/>
    <col min="9474" max="9485" width="11.42578125" style="1"/>
    <col min="9486" max="9486" width="14.28515625" style="1" customWidth="1"/>
    <col min="9487" max="9487" width="15.85546875" style="1" customWidth="1"/>
    <col min="9488" max="9728" width="11.42578125" style="1"/>
    <col min="9729" max="9729" width="28.85546875" style="1" customWidth="1"/>
    <col min="9730" max="9741" width="11.42578125" style="1"/>
    <col min="9742" max="9742" width="14.28515625" style="1" customWidth="1"/>
    <col min="9743" max="9743" width="15.85546875" style="1" customWidth="1"/>
    <col min="9744" max="9984" width="11.42578125" style="1"/>
    <col min="9985" max="9985" width="28.85546875" style="1" customWidth="1"/>
    <col min="9986" max="9997" width="11.42578125" style="1"/>
    <col min="9998" max="9998" width="14.28515625" style="1" customWidth="1"/>
    <col min="9999" max="9999" width="15.85546875" style="1" customWidth="1"/>
    <col min="10000" max="10240" width="11.42578125" style="1"/>
    <col min="10241" max="10241" width="28.85546875" style="1" customWidth="1"/>
    <col min="10242" max="10253" width="11.42578125" style="1"/>
    <col min="10254" max="10254" width="14.28515625" style="1" customWidth="1"/>
    <col min="10255" max="10255" width="15.85546875" style="1" customWidth="1"/>
    <col min="10256" max="10496" width="11.42578125" style="1"/>
    <col min="10497" max="10497" width="28.85546875" style="1" customWidth="1"/>
    <col min="10498" max="10509" width="11.42578125" style="1"/>
    <col min="10510" max="10510" width="14.28515625" style="1" customWidth="1"/>
    <col min="10511" max="10511" width="15.85546875" style="1" customWidth="1"/>
    <col min="10512" max="10752" width="11.42578125" style="1"/>
    <col min="10753" max="10753" width="28.85546875" style="1" customWidth="1"/>
    <col min="10754" max="10765" width="11.42578125" style="1"/>
    <col min="10766" max="10766" width="14.28515625" style="1" customWidth="1"/>
    <col min="10767" max="10767" width="15.85546875" style="1" customWidth="1"/>
    <col min="10768" max="11008" width="11.42578125" style="1"/>
    <col min="11009" max="11009" width="28.85546875" style="1" customWidth="1"/>
    <col min="11010" max="11021" width="11.42578125" style="1"/>
    <col min="11022" max="11022" width="14.28515625" style="1" customWidth="1"/>
    <col min="11023" max="11023" width="15.85546875" style="1" customWidth="1"/>
    <col min="11024" max="11264" width="11.42578125" style="1"/>
    <col min="11265" max="11265" width="28.85546875" style="1" customWidth="1"/>
    <col min="11266" max="11277" width="11.42578125" style="1"/>
    <col min="11278" max="11278" width="14.28515625" style="1" customWidth="1"/>
    <col min="11279" max="11279" width="15.85546875" style="1" customWidth="1"/>
    <col min="11280" max="11520" width="11.42578125" style="1"/>
    <col min="11521" max="11521" width="28.85546875" style="1" customWidth="1"/>
    <col min="11522" max="11533" width="11.42578125" style="1"/>
    <col min="11534" max="11534" width="14.28515625" style="1" customWidth="1"/>
    <col min="11535" max="11535" width="15.85546875" style="1" customWidth="1"/>
    <col min="11536" max="11776" width="11.42578125" style="1"/>
    <col min="11777" max="11777" width="28.85546875" style="1" customWidth="1"/>
    <col min="11778" max="11789" width="11.42578125" style="1"/>
    <col min="11790" max="11790" width="14.28515625" style="1" customWidth="1"/>
    <col min="11791" max="11791" width="15.85546875" style="1" customWidth="1"/>
    <col min="11792" max="12032" width="11.42578125" style="1"/>
    <col min="12033" max="12033" width="28.85546875" style="1" customWidth="1"/>
    <col min="12034" max="12045" width="11.42578125" style="1"/>
    <col min="12046" max="12046" width="14.28515625" style="1" customWidth="1"/>
    <col min="12047" max="12047" width="15.85546875" style="1" customWidth="1"/>
    <col min="12048" max="12288" width="11.42578125" style="1"/>
    <col min="12289" max="12289" width="28.85546875" style="1" customWidth="1"/>
    <col min="12290" max="12301" width="11.42578125" style="1"/>
    <col min="12302" max="12302" width="14.28515625" style="1" customWidth="1"/>
    <col min="12303" max="12303" width="15.85546875" style="1" customWidth="1"/>
    <col min="12304" max="12544" width="11.42578125" style="1"/>
    <col min="12545" max="12545" width="28.85546875" style="1" customWidth="1"/>
    <col min="12546" max="12557" width="11.42578125" style="1"/>
    <col min="12558" max="12558" width="14.28515625" style="1" customWidth="1"/>
    <col min="12559" max="12559" width="15.85546875" style="1" customWidth="1"/>
    <col min="12560" max="12800" width="11.42578125" style="1"/>
    <col min="12801" max="12801" width="28.85546875" style="1" customWidth="1"/>
    <col min="12802" max="12813" width="11.42578125" style="1"/>
    <col min="12814" max="12814" width="14.28515625" style="1" customWidth="1"/>
    <col min="12815" max="12815" width="15.85546875" style="1" customWidth="1"/>
    <col min="12816" max="13056" width="11.42578125" style="1"/>
    <col min="13057" max="13057" width="28.85546875" style="1" customWidth="1"/>
    <col min="13058" max="13069" width="11.42578125" style="1"/>
    <col min="13070" max="13070" width="14.28515625" style="1" customWidth="1"/>
    <col min="13071" max="13071" width="15.85546875" style="1" customWidth="1"/>
    <col min="13072" max="13312" width="11.42578125" style="1"/>
    <col min="13313" max="13313" width="28.85546875" style="1" customWidth="1"/>
    <col min="13314" max="13325" width="11.42578125" style="1"/>
    <col min="13326" max="13326" width="14.28515625" style="1" customWidth="1"/>
    <col min="13327" max="13327" width="15.85546875" style="1" customWidth="1"/>
    <col min="13328" max="13568" width="11.42578125" style="1"/>
    <col min="13569" max="13569" width="28.85546875" style="1" customWidth="1"/>
    <col min="13570" max="13581" width="11.42578125" style="1"/>
    <col min="13582" max="13582" width="14.28515625" style="1" customWidth="1"/>
    <col min="13583" max="13583" width="15.85546875" style="1" customWidth="1"/>
    <col min="13584" max="13824" width="11.42578125" style="1"/>
    <col min="13825" max="13825" width="28.85546875" style="1" customWidth="1"/>
    <col min="13826" max="13837" width="11.42578125" style="1"/>
    <col min="13838" max="13838" width="14.28515625" style="1" customWidth="1"/>
    <col min="13839" max="13839" width="15.85546875" style="1" customWidth="1"/>
    <col min="13840" max="14080" width="11.42578125" style="1"/>
    <col min="14081" max="14081" width="28.85546875" style="1" customWidth="1"/>
    <col min="14082" max="14093" width="11.42578125" style="1"/>
    <col min="14094" max="14094" width="14.28515625" style="1" customWidth="1"/>
    <col min="14095" max="14095" width="15.85546875" style="1" customWidth="1"/>
    <col min="14096" max="14336" width="11.42578125" style="1"/>
    <col min="14337" max="14337" width="28.85546875" style="1" customWidth="1"/>
    <col min="14338" max="14349" width="11.42578125" style="1"/>
    <col min="14350" max="14350" width="14.28515625" style="1" customWidth="1"/>
    <col min="14351" max="14351" width="15.85546875" style="1" customWidth="1"/>
    <col min="14352" max="14592" width="11.42578125" style="1"/>
    <col min="14593" max="14593" width="28.85546875" style="1" customWidth="1"/>
    <col min="14594" max="14605" width="11.42578125" style="1"/>
    <col min="14606" max="14606" width="14.28515625" style="1" customWidth="1"/>
    <col min="14607" max="14607" width="15.85546875" style="1" customWidth="1"/>
    <col min="14608" max="14848" width="11.42578125" style="1"/>
    <col min="14849" max="14849" width="28.85546875" style="1" customWidth="1"/>
    <col min="14850" max="14861" width="11.42578125" style="1"/>
    <col min="14862" max="14862" width="14.28515625" style="1" customWidth="1"/>
    <col min="14863" max="14863" width="15.85546875" style="1" customWidth="1"/>
    <col min="14864" max="15104" width="11.42578125" style="1"/>
    <col min="15105" max="15105" width="28.85546875" style="1" customWidth="1"/>
    <col min="15106" max="15117" width="11.42578125" style="1"/>
    <col min="15118" max="15118" width="14.28515625" style="1" customWidth="1"/>
    <col min="15119" max="15119" width="15.85546875" style="1" customWidth="1"/>
    <col min="15120" max="15360" width="11.42578125" style="1"/>
    <col min="15361" max="15361" width="28.85546875" style="1" customWidth="1"/>
    <col min="15362" max="15373" width="11.42578125" style="1"/>
    <col min="15374" max="15374" width="14.28515625" style="1" customWidth="1"/>
    <col min="15375" max="15375" width="15.85546875" style="1" customWidth="1"/>
    <col min="15376" max="15616" width="11.42578125" style="1"/>
    <col min="15617" max="15617" width="28.85546875" style="1" customWidth="1"/>
    <col min="15618" max="15629" width="11.42578125" style="1"/>
    <col min="15630" max="15630" width="14.28515625" style="1" customWidth="1"/>
    <col min="15631" max="15631" width="15.85546875" style="1" customWidth="1"/>
    <col min="15632" max="15872" width="11.42578125" style="1"/>
    <col min="15873" max="15873" width="28.85546875" style="1" customWidth="1"/>
    <col min="15874" max="15885" width="11.42578125" style="1"/>
    <col min="15886" max="15886" width="14.28515625" style="1" customWidth="1"/>
    <col min="15887" max="15887" width="15.85546875" style="1" customWidth="1"/>
    <col min="15888" max="16128" width="11.42578125" style="1"/>
    <col min="16129" max="16129" width="28.85546875" style="1" customWidth="1"/>
    <col min="16130" max="16141" width="11.42578125" style="1"/>
    <col min="16142" max="16142" width="14.28515625" style="1" customWidth="1"/>
    <col min="16143" max="16143" width="15.85546875" style="1" customWidth="1"/>
    <col min="16144" max="16384" width="11.42578125" style="1"/>
  </cols>
  <sheetData>
    <row r="1" spans="1:15" ht="5.25" customHeight="1" x14ac:dyDescent="0.3"/>
    <row r="2" spans="1:15" ht="18.75" x14ac:dyDescent="0.3">
      <c r="A2" s="24" t="s">
        <v>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8.75" x14ac:dyDescent="0.3">
      <c r="A3" s="25" t="s">
        <v>1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</row>
    <row r="4" spans="1:15" x14ac:dyDescent="0.3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</row>
    <row r="5" spans="1:15" ht="23.25" customHeight="1" x14ac:dyDescent="0.3">
      <c r="A5" s="2"/>
      <c r="B5" s="27">
        <v>2022</v>
      </c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3" t="s">
        <v>2</v>
      </c>
      <c r="O5" s="3" t="s">
        <v>2</v>
      </c>
    </row>
    <row r="6" spans="1:15" x14ac:dyDescent="0.3">
      <c r="A6" s="2" t="s">
        <v>3</v>
      </c>
      <c r="B6" s="3" t="s">
        <v>4</v>
      </c>
      <c r="C6" s="3" t="s">
        <v>5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3" t="s">
        <v>11</v>
      </c>
      <c r="J6" s="3" t="s">
        <v>12</v>
      </c>
      <c r="K6" s="3" t="s">
        <v>13</v>
      </c>
      <c r="L6" s="3" t="s">
        <v>14</v>
      </c>
      <c r="M6" s="3" t="s">
        <v>15</v>
      </c>
      <c r="N6" s="4" t="s">
        <v>16</v>
      </c>
      <c r="O6" s="4" t="s">
        <v>17</v>
      </c>
    </row>
    <row r="7" spans="1:15" ht="9" customHeight="1" x14ac:dyDescent="0.3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</row>
    <row r="8" spans="1:15" x14ac:dyDescent="0.3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</row>
    <row r="9" spans="1:15" ht="12.75" customHeight="1" x14ac:dyDescent="0.3">
      <c r="A9" s="22" t="s">
        <v>18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</row>
    <row r="10" spans="1:15" s="10" customFormat="1" ht="18" x14ac:dyDescent="0.35">
      <c r="A10" s="7" t="s">
        <v>19</v>
      </c>
      <c r="B10" s="8">
        <f t="shared" ref="B10:M10" si="0">SUM(B11:B14)</f>
        <v>56</v>
      </c>
      <c r="C10" s="8">
        <f t="shared" si="0"/>
        <v>62</v>
      </c>
      <c r="D10" s="8">
        <f t="shared" si="0"/>
        <v>72</v>
      </c>
      <c r="E10" s="8">
        <f t="shared" si="0"/>
        <v>70</v>
      </c>
      <c r="F10" s="8">
        <f t="shared" si="0"/>
        <v>63</v>
      </c>
      <c r="G10" s="8">
        <f t="shared" si="0"/>
        <v>63</v>
      </c>
      <c r="H10" s="8">
        <f t="shared" si="0"/>
        <v>58</v>
      </c>
      <c r="I10" s="8">
        <f t="shared" si="0"/>
        <v>60</v>
      </c>
      <c r="J10" s="8">
        <f t="shared" si="0"/>
        <v>68</v>
      </c>
      <c r="K10" s="8">
        <f t="shared" si="0"/>
        <v>0</v>
      </c>
      <c r="L10" s="8">
        <f t="shared" si="0"/>
        <v>0</v>
      </c>
      <c r="M10" s="8">
        <f t="shared" si="0"/>
        <v>0</v>
      </c>
      <c r="N10" s="9">
        <f>SUM(B10:M10)</f>
        <v>572</v>
      </c>
      <c r="O10" s="9">
        <f>SUM(O11:O14)</f>
        <v>631</v>
      </c>
    </row>
    <row r="11" spans="1:15" x14ac:dyDescent="0.3">
      <c r="A11" s="5" t="s">
        <v>20</v>
      </c>
      <c r="B11" s="11">
        <f>+B17+B18+B19+B20+B21</f>
        <v>31</v>
      </c>
      <c r="C11" s="11">
        <f t="shared" ref="C11:M11" si="1">+C17+C18+C19+C20+C21</f>
        <v>44</v>
      </c>
      <c r="D11" s="11">
        <f t="shared" si="1"/>
        <v>49</v>
      </c>
      <c r="E11" s="11">
        <f t="shared" si="1"/>
        <v>49</v>
      </c>
      <c r="F11" s="11">
        <f t="shared" si="1"/>
        <v>45</v>
      </c>
      <c r="G11" s="11">
        <f t="shared" si="1"/>
        <v>41</v>
      </c>
      <c r="H11" s="11">
        <f t="shared" si="1"/>
        <v>35</v>
      </c>
      <c r="I11" s="11">
        <f t="shared" si="1"/>
        <v>35</v>
      </c>
      <c r="J11" s="11">
        <f t="shared" si="1"/>
        <v>43</v>
      </c>
      <c r="K11" s="11">
        <f t="shared" si="1"/>
        <v>0</v>
      </c>
      <c r="L11" s="11">
        <f t="shared" si="1"/>
        <v>0</v>
      </c>
      <c r="M11" s="11">
        <f t="shared" si="1"/>
        <v>0</v>
      </c>
      <c r="N11" s="11">
        <f>SUM(B11:M11)</f>
        <v>372</v>
      </c>
      <c r="O11" s="11">
        <f t="shared" ref="O11" si="2">+O17+O18+O19+O20+O21</f>
        <v>443</v>
      </c>
    </row>
    <row r="12" spans="1:15" x14ac:dyDescent="0.3">
      <c r="A12" s="5" t="s">
        <v>21</v>
      </c>
      <c r="B12" s="11">
        <f>+B22</f>
        <v>13</v>
      </c>
      <c r="C12" s="11">
        <f t="shared" ref="C12:M12" si="3">+C22</f>
        <v>10</v>
      </c>
      <c r="D12" s="11">
        <f t="shared" si="3"/>
        <v>15</v>
      </c>
      <c r="E12" s="11">
        <f t="shared" si="3"/>
        <v>15</v>
      </c>
      <c r="F12" s="11">
        <f t="shared" si="3"/>
        <v>11</v>
      </c>
      <c r="G12" s="11">
        <f t="shared" si="3"/>
        <v>15</v>
      </c>
      <c r="H12" s="11">
        <f t="shared" si="3"/>
        <v>15</v>
      </c>
      <c r="I12" s="11">
        <f t="shared" si="3"/>
        <v>19</v>
      </c>
      <c r="J12" s="11">
        <f t="shared" si="3"/>
        <v>15</v>
      </c>
      <c r="K12" s="11">
        <f t="shared" si="3"/>
        <v>0</v>
      </c>
      <c r="L12" s="11">
        <f t="shared" si="3"/>
        <v>0</v>
      </c>
      <c r="M12" s="11">
        <f t="shared" si="3"/>
        <v>0</v>
      </c>
      <c r="N12" s="11">
        <f>SUM(B12:M12)</f>
        <v>128</v>
      </c>
      <c r="O12" s="11">
        <f t="shared" ref="O12" si="4">+O22</f>
        <v>166</v>
      </c>
    </row>
    <row r="13" spans="1:15" x14ac:dyDescent="0.3">
      <c r="A13" s="5" t="s">
        <v>22</v>
      </c>
      <c r="B13" s="11">
        <f>+B58</f>
        <v>12</v>
      </c>
      <c r="C13" s="11">
        <f t="shared" ref="C13:M13" si="5">+C58</f>
        <v>8</v>
      </c>
      <c r="D13" s="11">
        <f t="shared" si="5"/>
        <v>8</v>
      </c>
      <c r="E13" s="11">
        <f t="shared" si="5"/>
        <v>6</v>
      </c>
      <c r="F13" s="11">
        <f t="shared" si="5"/>
        <v>7</v>
      </c>
      <c r="G13" s="11">
        <f t="shared" si="5"/>
        <v>7</v>
      </c>
      <c r="H13" s="11">
        <f t="shared" si="5"/>
        <v>8</v>
      </c>
      <c r="I13" s="11">
        <f t="shared" si="5"/>
        <v>6</v>
      </c>
      <c r="J13" s="11">
        <f t="shared" si="5"/>
        <v>10</v>
      </c>
      <c r="K13" s="11">
        <f t="shared" si="5"/>
        <v>0</v>
      </c>
      <c r="L13" s="11">
        <f t="shared" si="5"/>
        <v>0</v>
      </c>
      <c r="M13" s="11">
        <f t="shared" si="5"/>
        <v>0</v>
      </c>
      <c r="N13" s="11">
        <f>SUM(B13:M13)</f>
        <v>72</v>
      </c>
      <c r="O13" s="11">
        <v>22</v>
      </c>
    </row>
    <row r="14" spans="1:15" x14ac:dyDescent="0.3">
      <c r="A14" s="5" t="s">
        <v>23</v>
      </c>
      <c r="B14" s="11">
        <f>+B62</f>
        <v>0</v>
      </c>
      <c r="C14" s="11">
        <f t="shared" ref="C14:M14" si="6">+C62</f>
        <v>0</v>
      </c>
      <c r="D14" s="11">
        <f t="shared" si="6"/>
        <v>0</v>
      </c>
      <c r="E14" s="11">
        <f t="shared" si="6"/>
        <v>0</v>
      </c>
      <c r="F14" s="11">
        <f t="shared" si="6"/>
        <v>0</v>
      </c>
      <c r="G14" s="11">
        <f t="shared" si="6"/>
        <v>0</v>
      </c>
      <c r="H14" s="11">
        <f t="shared" si="6"/>
        <v>0</v>
      </c>
      <c r="I14" s="11">
        <f t="shared" si="6"/>
        <v>0</v>
      </c>
      <c r="J14" s="11">
        <f t="shared" si="6"/>
        <v>0</v>
      </c>
      <c r="K14" s="11">
        <f t="shared" si="6"/>
        <v>0</v>
      </c>
      <c r="L14" s="11">
        <f t="shared" si="6"/>
        <v>0</v>
      </c>
      <c r="M14" s="11">
        <f t="shared" si="6"/>
        <v>0</v>
      </c>
      <c r="N14" s="11">
        <f>SUM(B14:M14)</f>
        <v>0</v>
      </c>
      <c r="O14" s="11">
        <v>0</v>
      </c>
    </row>
    <row r="15" spans="1:15" x14ac:dyDescent="0.3">
      <c r="A15" s="5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11"/>
      <c r="O15" s="11"/>
    </row>
    <row r="16" spans="1:15" s="10" customFormat="1" ht="18" x14ac:dyDescent="0.35">
      <c r="A16" s="7" t="s">
        <v>24</v>
      </c>
      <c r="B16" s="9">
        <f>SUM(B17:B22)</f>
        <v>44</v>
      </c>
      <c r="C16" s="9">
        <f t="shared" ref="C16:O16" si="7">SUM(C17:C22)</f>
        <v>54</v>
      </c>
      <c r="D16" s="9">
        <f t="shared" si="7"/>
        <v>64</v>
      </c>
      <c r="E16" s="9">
        <f t="shared" si="7"/>
        <v>64</v>
      </c>
      <c r="F16" s="9">
        <f t="shared" si="7"/>
        <v>56</v>
      </c>
      <c r="G16" s="9">
        <f t="shared" si="7"/>
        <v>56</v>
      </c>
      <c r="H16" s="9">
        <f t="shared" si="7"/>
        <v>50</v>
      </c>
      <c r="I16" s="9">
        <f t="shared" si="7"/>
        <v>54</v>
      </c>
      <c r="J16" s="9">
        <f t="shared" si="7"/>
        <v>58</v>
      </c>
      <c r="K16" s="9">
        <f t="shared" si="7"/>
        <v>0</v>
      </c>
      <c r="L16" s="9">
        <f t="shared" si="7"/>
        <v>0</v>
      </c>
      <c r="M16" s="9">
        <f t="shared" si="7"/>
        <v>0</v>
      </c>
      <c r="N16" s="9">
        <f t="shared" si="7"/>
        <v>500</v>
      </c>
      <c r="O16" s="9">
        <f t="shared" si="7"/>
        <v>609</v>
      </c>
    </row>
    <row r="17" spans="1:17" x14ac:dyDescent="0.3">
      <c r="A17" s="5" t="s">
        <v>25</v>
      </c>
      <c r="B17" s="11">
        <v>1</v>
      </c>
      <c r="C17" s="11">
        <v>3</v>
      </c>
      <c r="D17" s="11">
        <v>5</v>
      </c>
      <c r="E17" s="11">
        <v>2</v>
      </c>
      <c r="F17" s="11">
        <v>2</v>
      </c>
      <c r="G17" s="11">
        <v>3</v>
      </c>
      <c r="H17" s="11">
        <v>2</v>
      </c>
      <c r="I17" s="11">
        <v>1</v>
      </c>
      <c r="J17" s="11">
        <v>3</v>
      </c>
      <c r="K17" s="11">
        <v>0</v>
      </c>
      <c r="L17" s="11">
        <v>0</v>
      </c>
      <c r="M17" s="11">
        <v>0</v>
      </c>
      <c r="N17" s="11">
        <f t="shared" ref="N17:N22" si="8">SUM(B17:M17)</f>
        <v>22</v>
      </c>
      <c r="O17" s="11">
        <v>31</v>
      </c>
    </row>
    <row r="18" spans="1:17" x14ac:dyDescent="0.3">
      <c r="A18" s="5" t="s">
        <v>26</v>
      </c>
      <c r="B18" s="11">
        <v>17</v>
      </c>
      <c r="C18" s="11">
        <v>25</v>
      </c>
      <c r="D18" s="11">
        <v>27</v>
      </c>
      <c r="E18" s="11">
        <v>28</v>
      </c>
      <c r="F18" s="11">
        <v>26</v>
      </c>
      <c r="G18" s="11">
        <v>22</v>
      </c>
      <c r="H18" s="11">
        <v>21</v>
      </c>
      <c r="I18" s="11">
        <v>21</v>
      </c>
      <c r="J18" s="11">
        <v>25</v>
      </c>
      <c r="K18" s="11">
        <v>0</v>
      </c>
      <c r="L18" s="11">
        <v>0</v>
      </c>
      <c r="M18" s="11">
        <v>0</v>
      </c>
      <c r="N18" s="11">
        <f t="shared" si="8"/>
        <v>212</v>
      </c>
      <c r="O18" s="11">
        <v>283</v>
      </c>
    </row>
    <row r="19" spans="1:17" x14ac:dyDescent="0.3">
      <c r="A19" s="5" t="s">
        <v>27</v>
      </c>
      <c r="B19" s="11">
        <v>6</v>
      </c>
      <c r="C19" s="11">
        <v>9</v>
      </c>
      <c r="D19" s="11">
        <v>9</v>
      </c>
      <c r="E19" s="11">
        <v>9</v>
      </c>
      <c r="F19" s="11">
        <v>8</v>
      </c>
      <c r="G19" s="11">
        <v>11</v>
      </c>
      <c r="H19" s="11">
        <v>6</v>
      </c>
      <c r="I19" s="11">
        <v>7</v>
      </c>
      <c r="J19" s="11">
        <v>8</v>
      </c>
      <c r="K19" s="11">
        <v>0</v>
      </c>
      <c r="L19" s="11">
        <v>0</v>
      </c>
      <c r="M19" s="11">
        <v>0</v>
      </c>
      <c r="N19" s="11">
        <f t="shared" si="8"/>
        <v>73</v>
      </c>
      <c r="O19" s="11">
        <v>92</v>
      </c>
    </row>
    <row r="20" spans="1:17" x14ac:dyDescent="0.3">
      <c r="A20" s="5" t="s">
        <v>28</v>
      </c>
      <c r="B20" s="11">
        <v>6</v>
      </c>
      <c r="C20" s="11">
        <v>6</v>
      </c>
      <c r="D20" s="11">
        <v>8</v>
      </c>
      <c r="E20" s="11">
        <v>9</v>
      </c>
      <c r="F20" s="11">
        <v>8</v>
      </c>
      <c r="G20" s="11">
        <v>5</v>
      </c>
      <c r="H20" s="11">
        <v>5</v>
      </c>
      <c r="I20" s="11">
        <v>6</v>
      </c>
      <c r="J20" s="11">
        <v>5</v>
      </c>
      <c r="K20" s="11">
        <v>0</v>
      </c>
      <c r="L20" s="11">
        <v>0</v>
      </c>
      <c r="M20" s="11">
        <v>0</v>
      </c>
      <c r="N20" s="11">
        <f t="shared" si="8"/>
        <v>58</v>
      </c>
      <c r="O20" s="11">
        <v>30</v>
      </c>
    </row>
    <row r="21" spans="1:17" x14ac:dyDescent="0.3">
      <c r="A21" s="5" t="s">
        <v>29</v>
      </c>
      <c r="B21" s="11">
        <v>1</v>
      </c>
      <c r="C21" s="11">
        <v>1</v>
      </c>
      <c r="D21" s="11">
        <v>0</v>
      </c>
      <c r="E21" s="11">
        <v>1</v>
      </c>
      <c r="F21" s="11">
        <v>1</v>
      </c>
      <c r="G21" s="11">
        <v>0</v>
      </c>
      <c r="H21" s="11">
        <v>1</v>
      </c>
      <c r="I21" s="11">
        <v>0</v>
      </c>
      <c r="J21" s="11">
        <v>2</v>
      </c>
      <c r="K21" s="11">
        <v>0</v>
      </c>
      <c r="L21" s="11">
        <v>0</v>
      </c>
      <c r="M21" s="11">
        <v>0</v>
      </c>
      <c r="N21" s="11">
        <f t="shared" si="8"/>
        <v>7</v>
      </c>
      <c r="O21" s="11">
        <v>7</v>
      </c>
    </row>
    <row r="22" spans="1:17" x14ac:dyDescent="0.3">
      <c r="A22" s="5" t="s">
        <v>30</v>
      </c>
      <c r="B22" s="11">
        <v>13</v>
      </c>
      <c r="C22" s="11">
        <v>10</v>
      </c>
      <c r="D22" s="11">
        <v>15</v>
      </c>
      <c r="E22" s="11">
        <v>15</v>
      </c>
      <c r="F22" s="11">
        <v>11</v>
      </c>
      <c r="G22" s="11">
        <v>15</v>
      </c>
      <c r="H22" s="11">
        <v>15</v>
      </c>
      <c r="I22" s="11">
        <v>19</v>
      </c>
      <c r="J22" s="11">
        <v>15</v>
      </c>
      <c r="K22" s="11">
        <v>0</v>
      </c>
      <c r="L22" s="11">
        <v>0</v>
      </c>
      <c r="M22" s="11">
        <v>0</v>
      </c>
      <c r="N22" s="11">
        <f t="shared" si="8"/>
        <v>128</v>
      </c>
      <c r="O22" s="11">
        <v>166</v>
      </c>
    </row>
    <row r="23" spans="1:17" ht="9" customHeight="1" x14ac:dyDescent="0.3">
      <c r="A23" s="28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</row>
    <row r="24" spans="1:17" x14ac:dyDescent="0.3">
      <c r="A24" s="5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11"/>
      <c r="O24" s="11"/>
    </row>
    <row r="25" spans="1:17" ht="12.75" customHeight="1" x14ac:dyDescent="0.3">
      <c r="A25" s="22" t="s">
        <v>31</v>
      </c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</row>
    <row r="26" spans="1:17" x14ac:dyDescent="0.3">
      <c r="A26" s="12" t="s">
        <v>19</v>
      </c>
      <c r="B26" s="13">
        <f>+B27+B30</f>
        <v>546738</v>
      </c>
      <c r="C26" s="13">
        <f t="shared" ref="C26:M26" si="9">+C27+C30</f>
        <v>662124</v>
      </c>
      <c r="D26" s="13">
        <f t="shared" si="9"/>
        <v>765032</v>
      </c>
      <c r="E26" s="13">
        <f t="shared" si="9"/>
        <v>754460</v>
      </c>
      <c r="F26" s="13">
        <f t="shared" si="9"/>
        <v>663768</v>
      </c>
      <c r="G26" s="13">
        <f t="shared" si="9"/>
        <v>746507</v>
      </c>
      <c r="H26" s="13">
        <f t="shared" si="9"/>
        <v>685460</v>
      </c>
      <c r="I26" s="13">
        <f t="shared" si="9"/>
        <v>695759</v>
      </c>
      <c r="J26" s="13">
        <f t="shared" si="9"/>
        <v>739800</v>
      </c>
      <c r="K26" s="13">
        <f t="shared" si="9"/>
        <v>0</v>
      </c>
      <c r="L26" s="13">
        <f t="shared" si="9"/>
        <v>0</v>
      </c>
      <c r="M26" s="13">
        <f t="shared" si="9"/>
        <v>0</v>
      </c>
      <c r="N26" s="13">
        <f>SUM(B26:M26)</f>
        <v>6259648</v>
      </c>
      <c r="O26" s="13">
        <f t="shared" ref="O26" si="10">+O27+O30</f>
        <v>6913342</v>
      </c>
      <c r="Q26" s="14"/>
    </row>
    <row r="27" spans="1:17" x14ac:dyDescent="0.3">
      <c r="A27" s="15" t="s">
        <v>32</v>
      </c>
      <c r="B27" s="16">
        <f t="shared" ref="B27:M27" si="11">+B28+B29</f>
        <v>322809</v>
      </c>
      <c r="C27" s="16">
        <f t="shared" si="11"/>
        <v>482566</v>
      </c>
      <c r="D27" s="16">
        <f t="shared" si="11"/>
        <v>486743</v>
      </c>
      <c r="E27" s="16">
        <f t="shared" si="11"/>
        <v>468789</v>
      </c>
      <c r="F27" s="16">
        <f t="shared" si="11"/>
        <v>466281</v>
      </c>
      <c r="G27" s="16">
        <f t="shared" si="11"/>
        <v>523050</v>
      </c>
      <c r="H27" s="16">
        <f t="shared" si="11"/>
        <v>478778</v>
      </c>
      <c r="I27" s="16">
        <f t="shared" si="11"/>
        <v>400848</v>
      </c>
      <c r="J27" s="16">
        <f t="shared" si="11"/>
        <v>485510</v>
      </c>
      <c r="K27" s="16">
        <f t="shared" si="11"/>
        <v>0</v>
      </c>
      <c r="L27" s="16">
        <f t="shared" si="11"/>
        <v>0</v>
      </c>
      <c r="M27" s="16">
        <f t="shared" si="11"/>
        <v>0</v>
      </c>
      <c r="N27" s="16">
        <f>SUM(B27:M27)</f>
        <v>4115374</v>
      </c>
      <c r="O27" s="16">
        <f t="shared" ref="O27" si="12">+O28+O29</f>
        <v>4748726</v>
      </c>
    </row>
    <row r="28" spans="1:17" x14ac:dyDescent="0.3">
      <c r="A28" s="17" t="s">
        <v>33</v>
      </c>
      <c r="B28" s="11">
        <v>289790</v>
      </c>
      <c r="C28" s="11">
        <v>410539</v>
      </c>
      <c r="D28" s="11">
        <v>411981</v>
      </c>
      <c r="E28" s="11">
        <v>422372</v>
      </c>
      <c r="F28" s="11">
        <v>395723</v>
      </c>
      <c r="G28" s="11">
        <v>460356</v>
      </c>
      <c r="H28" s="11">
        <v>419621</v>
      </c>
      <c r="I28" s="11">
        <v>357392</v>
      </c>
      <c r="J28" s="11">
        <v>445723</v>
      </c>
      <c r="K28" s="11">
        <v>0</v>
      </c>
      <c r="L28" s="11">
        <v>0</v>
      </c>
      <c r="M28" s="11">
        <v>0</v>
      </c>
      <c r="N28" s="11">
        <f>SUM(B28:M28)</f>
        <v>3613497</v>
      </c>
      <c r="O28" s="11">
        <v>3986925</v>
      </c>
      <c r="P28" s="14"/>
    </row>
    <row r="29" spans="1:17" x14ac:dyDescent="0.3">
      <c r="A29" s="17" t="s">
        <v>34</v>
      </c>
      <c r="B29" s="11">
        <v>33019</v>
      </c>
      <c r="C29" s="11">
        <v>72027</v>
      </c>
      <c r="D29" s="11">
        <v>74762</v>
      </c>
      <c r="E29" s="11">
        <v>46417</v>
      </c>
      <c r="F29" s="11">
        <v>70558</v>
      </c>
      <c r="G29" s="11">
        <v>62694</v>
      </c>
      <c r="H29" s="11">
        <v>59157</v>
      </c>
      <c r="I29" s="11">
        <v>43456</v>
      </c>
      <c r="J29" s="11">
        <v>39787</v>
      </c>
      <c r="K29" s="11">
        <v>0</v>
      </c>
      <c r="L29" s="11">
        <v>0</v>
      </c>
      <c r="M29" s="11">
        <v>0</v>
      </c>
      <c r="N29" s="11">
        <f>SUM(B29:M29)</f>
        <v>501877</v>
      </c>
      <c r="O29" s="11">
        <v>761801</v>
      </c>
      <c r="P29" s="14"/>
    </row>
    <row r="30" spans="1:17" x14ac:dyDescent="0.3">
      <c r="A30" s="15" t="s">
        <v>35</v>
      </c>
      <c r="B30" s="16">
        <v>223929</v>
      </c>
      <c r="C30" s="16">
        <v>179558</v>
      </c>
      <c r="D30" s="16">
        <v>278289</v>
      </c>
      <c r="E30" s="16">
        <v>285671</v>
      </c>
      <c r="F30" s="16">
        <v>197487</v>
      </c>
      <c r="G30" s="16">
        <v>223457</v>
      </c>
      <c r="H30" s="16">
        <v>206682</v>
      </c>
      <c r="I30" s="16">
        <v>294911</v>
      </c>
      <c r="J30" s="16">
        <v>254290</v>
      </c>
      <c r="K30" s="16">
        <v>0</v>
      </c>
      <c r="L30" s="16">
        <v>0</v>
      </c>
      <c r="M30" s="16">
        <v>0</v>
      </c>
      <c r="N30" s="16">
        <f>SUM(B30:M30)</f>
        <v>2144274</v>
      </c>
      <c r="O30" s="16">
        <v>2164616</v>
      </c>
      <c r="P30" s="14"/>
    </row>
    <row r="31" spans="1:17" x14ac:dyDescent="0.3">
      <c r="A31" s="5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</row>
    <row r="32" spans="1:17" x14ac:dyDescent="0.3">
      <c r="A32" s="12" t="s">
        <v>24</v>
      </c>
      <c r="B32" s="13">
        <f t="shared" ref="B32:M32" si="13">SUM(B33:B38)</f>
        <v>546738</v>
      </c>
      <c r="C32" s="13">
        <f t="shared" si="13"/>
        <v>662124</v>
      </c>
      <c r="D32" s="13">
        <f t="shared" si="13"/>
        <v>765032</v>
      </c>
      <c r="E32" s="13">
        <f t="shared" si="13"/>
        <v>754460</v>
      </c>
      <c r="F32" s="13">
        <f t="shared" si="13"/>
        <v>663768</v>
      </c>
      <c r="G32" s="13">
        <f t="shared" si="13"/>
        <v>746507</v>
      </c>
      <c r="H32" s="13">
        <f t="shared" si="13"/>
        <v>685460</v>
      </c>
      <c r="I32" s="13">
        <f t="shared" si="13"/>
        <v>695759</v>
      </c>
      <c r="J32" s="13">
        <f t="shared" si="13"/>
        <v>739800</v>
      </c>
      <c r="K32" s="13">
        <f t="shared" si="13"/>
        <v>0</v>
      </c>
      <c r="L32" s="13">
        <f t="shared" si="13"/>
        <v>0</v>
      </c>
      <c r="M32" s="13">
        <f t="shared" si="13"/>
        <v>0</v>
      </c>
      <c r="N32" s="13">
        <f>SUM(B32:M32)</f>
        <v>6259648</v>
      </c>
      <c r="O32" s="13">
        <f>SUM(O33:O38)</f>
        <v>6913342</v>
      </c>
    </row>
    <row r="33" spans="1:16" ht="12.75" customHeight="1" x14ac:dyDescent="0.3">
      <c r="A33" s="5" t="s">
        <v>25</v>
      </c>
      <c r="B33" s="11">
        <v>7697</v>
      </c>
      <c r="C33" s="11">
        <v>35268</v>
      </c>
      <c r="D33" s="11">
        <v>53284</v>
      </c>
      <c r="E33" s="11">
        <v>1173</v>
      </c>
      <c r="F33" s="11">
        <v>28717</v>
      </c>
      <c r="G33" s="11">
        <v>41161</v>
      </c>
      <c r="H33" s="11">
        <v>22382</v>
      </c>
      <c r="I33" s="11">
        <v>3822</v>
      </c>
      <c r="J33" s="11">
        <v>19220</v>
      </c>
      <c r="K33" s="11">
        <v>0</v>
      </c>
      <c r="L33" s="11">
        <v>0</v>
      </c>
      <c r="M33" s="11">
        <v>0</v>
      </c>
      <c r="N33" s="11">
        <f>SUM(B33:M33)</f>
        <v>212724</v>
      </c>
      <c r="O33" s="11">
        <v>302302</v>
      </c>
      <c r="P33" s="14"/>
    </row>
    <row r="34" spans="1:16" ht="12.75" customHeight="1" x14ac:dyDescent="0.3">
      <c r="A34" s="5" t="s">
        <v>26</v>
      </c>
      <c r="B34" s="11">
        <v>45604</v>
      </c>
      <c r="C34" s="11">
        <v>56231</v>
      </c>
      <c r="D34" s="11">
        <v>66478</v>
      </c>
      <c r="E34" s="11">
        <v>60196</v>
      </c>
      <c r="F34" s="11">
        <v>63956</v>
      </c>
      <c r="G34" s="11">
        <v>52226</v>
      </c>
      <c r="H34" s="11">
        <v>54246</v>
      </c>
      <c r="I34" s="11">
        <v>59364</v>
      </c>
      <c r="J34" s="11">
        <v>62146</v>
      </c>
      <c r="K34" s="11">
        <v>0</v>
      </c>
      <c r="L34" s="11">
        <v>0</v>
      </c>
      <c r="M34" s="11">
        <v>0</v>
      </c>
      <c r="N34" s="11">
        <f t="shared" ref="N34:N38" si="14">SUM(B34:M34)</f>
        <v>520447</v>
      </c>
      <c r="O34" s="11">
        <v>827927</v>
      </c>
      <c r="P34" s="14"/>
    </row>
    <row r="35" spans="1:16" x14ac:dyDescent="0.3">
      <c r="A35" s="5" t="s">
        <v>27</v>
      </c>
      <c r="B35" s="11">
        <v>162698</v>
      </c>
      <c r="C35" s="11">
        <v>227440</v>
      </c>
      <c r="D35" s="11">
        <v>230009</v>
      </c>
      <c r="E35" s="11">
        <v>216586</v>
      </c>
      <c r="F35" s="11">
        <v>210557</v>
      </c>
      <c r="G35" s="11">
        <v>268060</v>
      </c>
      <c r="H35" s="11">
        <v>199808</v>
      </c>
      <c r="I35" s="11">
        <v>202601</v>
      </c>
      <c r="J35" s="11">
        <v>237051</v>
      </c>
      <c r="K35" s="11">
        <v>0</v>
      </c>
      <c r="L35" s="11">
        <v>0</v>
      </c>
      <c r="M35" s="11">
        <v>0</v>
      </c>
      <c r="N35" s="11">
        <f t="shared" si="14"/>
        <v>1954810</v>
      </c>
      <c r="O35" s="11">
        <v>2493640</v>
      </c>
      <c r="P35" s="14"/>
    </row>
    <row r="36" spans="1:16" x14ac:dyDescent="0.3">
      <c r="A36" s="5" t="s">
        <v>28</v>
      </c>
      <c r="B36" s="11">
        <v>70525</v>
      </c>
      <c r="C36" s="11">
        <v>126620</v>
      </c>
      <c r="D36" s="11">
        <v>143277</v>
      </c>
      <c r="E36" s="11">
        <v>131616</v>
      </c>
      <c r="F36" s="11">
        <v>114916</v>
      </c>
      <c r="G36" s="11">
        <v>92756</v>
      </c>
      <c r="H36" s="11">
        <v>92010</v>
      </c>
      <c r="I36" s="11">
        <v>93830</v>
      </c>
      <c r="J36" s="11">
        <v>95914</v>
      </c>
      <c r="K36" s="11">
        <v>0</v>
      </c>
      <c r="L36" s="11">
        <v>0</v>
      </c>
      <c r="M36" s="11">
        <v>0</v>
      </c>
      <c r="N36" s="11">
        <f t="shared" si="14"/>
        <v>961464</v>
      </c>
      <c r="O36" s="11">
        <v>484828</v>
      </c>
      <c r="P36" s="14"/>
    </row>
    <row r="37" spans="1:16" x14ac:dyDescent="0.3">
      <c r="A37" s="5" t="s">
        <v>29</v>
      </c>
      <c r="B37" s="11">
        <v>1500</v>
      </c>
      <c r="C37" s="11">
        <v>2205</v>
      </c>
      <c r="D37" s="11">
        <v>0</v>
      </c>
      <c r="E37" s="11">
        <v>1500</v>
      </c>
      <c r="F37" s="11">
        <v>1886</v>
      </c>
      <c r="G37" s="11">
        <v>0</v>
      </c>
      <c r="H37" s="11">
        <v>4000</v>
      </c>
      <c r="I37" s="11">
        <v>0</v>
      </c>
      <c r="J37" s="11">
        <v>3660</v>
      </c>
      <c r="K37" s="11">
        <v>0</v>
      </c>
      <c r="L37" s="11">
        <v>0</v>
      </c>
      <c r="M37" s="11">
        <v>0</v>
      </c>
      <c r="N37" s="11">
        <f t="shared" si="14"/>
        <v>14751</v>
      </c>
      <c r="O37" s="11">
        <v>11348</v>
      </c>
      <c r="P37" s="14"/>
    </row>
    <row r="38" spans="1:16" x14ac:dyDescent="0.3">
      <c r="A38" s="5" t="s">
        <v>30</v>
      </c>
      <c r="B38" s="11">
        <v>258714</v>
      </c>
      <c r="C38" s="11">
        <f>75498+138862</f>
        <v>214360</v>
      </c>
      <c r="D38" s="11">
        <v>271984</v>
      </c>
      <c r="E38" s="11">
        <v>343389</v>
      </c>
      <c r="F38" s="11">
        <v>243736</v>
      </c>
      <c r="G38" s="11">
        <v>292304</v>
      </c>
      <c r="H38" s="11">
        <v>313014</v>
      </c>
      <c r="I38" s="11">
        <v>336142</v>
      </c>
      <c r="J38" s="11">
        <v>321809</v>
      </c>
      <c r="K38" s="11">
        <v>0</v>
      </c>
      <c r="L38" s="11">
        <v>0</v>
      </c>
      <c r="M38" s="11">
        <v>0</v>
      </c>
      <c r="N38" s="11">
        <f t="shared" si="14"/>
        <v>2595452</v>
      </c>
      <c r="O38" s="11">
        <v>2793297</v>
      </c>
      <c r="P38" s="14"/>
    </row>
    <row r="39" spans="1:16" ht="9" customHeight="1" x14ac:dyDescent="0.3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</row>
    <row r="40" spans="1:16" x14ac:dyDescent="0.3">
      <c r="A40" s="5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</row>
    <row r="41" spans="1:16" ht="12.75" customHeight="1" x14ac:dyDescent="0.3">
      <c r="A41" s="22" t="s">
        <v>36</v>
      </c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</row>
    <row r="42" spans="1:16" x14ac:dyDescent="0.3">
      <c r="A42" s="12" t="s">
        <v>37</v>
      </c>
      <c r="B42" s="13">
        <f t="shared" ref="B42:M42" si="15">SUM(B43:B45)</f>
        <v>4884</v>
      </c>
      <c r="C42" s="13">
        <f t="shared" si="15"/>
        <v>5753</v>
      </c>
      <c r="D42" s="13">
        <f t="shared" si="15"/>
        <v>6585</v>
      </c>
      <c r="E42" s="13">
        <f t="shared" si="15"/>
        <v>7109</v>
      </c>
      <c r="F42" s="13">
        <f t="shared" si="15"/>
        <v>6484</v>
      </c>
      <c r="G42" s="13">
        <f t="shared" si="15"/>
        <v>4955</v>
      </c>
      <c r="H42" s="13">
        <f t="shared" si="15"/>
        <v>4999</v>
      </c>
      <c r="I42" s="13">
        <f t="shared" si="15"/>
        <v>6002</v>
      </c>
      <c r="J42" s="13">
        <f t="shared" si="15"/>
        <v>5872</v>
      </c>
      <c r="K42" s="13">
        <f t="shared" si="15"/>
        <v>0</v>
      </c>
      <c r="L42" s="13">
        <f t="shared" si="15"/>
        <v>0</v>
      </c>
      <c r="M42" s="13">
        <f t="shared" si="15"/>
        <v>0</v>
      </c>
      <c r="N42" s="13">
        <f>SUM(B42:M42)</f>
        <v>52643</v>
      </c>
      <c r="O42" s="13">
        <f>SUM(O43:O45)</f>
        <v>79979</v>
      </c>
    </row>
    <row r="43" spans="1:16" x14ac:dyDescent="0.3">
      <c r="A43" s="5" t="s">
        <v>33</v>
      </c>
      <c r="B43" s="11">
        <v>2402</v>
      </c>
      <c r="C43" s="11">
        <v>3215</v>
      </c>
      <c r="D43" s="11">
        <v>3189</v>
      </c>
      <c r="E43" s="11">
        <v>3395</v>
      </c>
      <c r="F43" s="11">
        <v>3359</v>
      </c>
      <c r="G43" s="11">
        <v>2463</v>
      </c>
      <c r="H43" s="11">
        <v>2556</v>
      </c>
      <c r="I43" s="11">
        <v>3432</v>
      </c>
      <c r="J43" s="11">
        <v>2963</v>
      </c>
      <c r="K43" s="11">
        <v>0</v>
      </c>
      <c r="L43" s="11">
        <v>0</v>
      </c>
      <c r="M43" s="11">
        <v>0</v>
      </c>
      <c r="N43" s="11">
        <f t="shared" ref="N43:N45" si="16">SUM(B43:M43)</f>
        <v>26974</v>
      </c>
      <c r="O43" s="11">
        <v>39663</v>
      </c>
    </row>
    <row r="44" spans="1:16" x14ac:dyDescent="0.3">
      <c r="A44" s="5" t="s">
        <v>34</v>
      </c>
      <c r="B44" s="11">
        <v>2482</v>
      </c>
      <c r="C44" s="11">
        <v>2538</v>
      </c>
      <c r="D44" s="11">
        <v>3396</v>
      </c>
      <c r="E44" s="11">
        <v>3714</v>
      </c>
      <c r="F44" s="11">
        <v>3125</v>
      </c>
      <c r="G44" s="11">
        <v>2492</v>
      </c>
      <c r="H44" s="11">
        <v>2443</v>
      </c>
      <c r="I44" s="11">
        <v>2570</v>
      </c>
      <c r="J44" s="11">
        <v>2909</v>
      </c>
      <c r="K44" s="11">
        <v>0</v>
      </c>
      <c r="L44" s="11">
        <v>0</v>
      </c>
      <c r="M44" s="11">
        <v>0</v>
      </c>
      <c r="N44" s="11">
        <f t="shared" si="16"/>
        <v>25669</v>
      </c>
      <c r="O44" s="11">
        <v>40316</v>
      </c>
    </row>
    <row r="45" spans="1:16" x14ac:dyDescent="0.3">
      <c r="A45" s="5" t="s">
        <v>35</v>
      </c>
      <c r="B45" s="11">
        <v>0</v>
      </c>
      <c r="C45" s="11">
        <v>0</v>
      </c>
      <c r="D45" s="11">
        <v>0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1">
        <v>0</v>
      </c>
      <c r="N45" s="11">
        <f t="shared" si="16"/>
        <v>0</v>
      </c>
      <c r="O45" s="11">
        <v>0</v>
      </c>
    </row>
    <row r="46" spans="1:16" x14ac:dyDescent="0.3">
      <c r="A46" s="5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</row>
    <row r="47" spans="1:16" x14ac:dyDescent="0.3">
      <c r="A47" s="12" t="s">
        <v>38</v>
      </c>
      <c r="B47" s="13">
        <f t="shared" ref="B47:M47" si="17">SUM(B48:B50)</f>
        <v>9497</v>
      </c>
      <c r="C47" s="13">
        <f t="shared" si="17"/>
        <v>11079</v>
      </c>
      <c r="D47" s="13">
        <f t="shared" si="17"/>
        <v>12813</v>
      </c>
      <c r="E47" s="13">
        <f t="shared" si="17"/>
        <v>13774</v>
      </c>
      <c r="F47" s="13">
        <f t="shared" si="17"/>
        <v>12364</v>
      </c>
      <c r="G47" s="13">
        <f t="shared" si="17"/>
        <v>9469</v>
      </c>
      <c r="H47" s="13">
        <f t="shared" si="17"/>
        <v>9441</v>
      </c>
      <c r="I47" s="13">
        <f t="shared" si="17"/>
        <v>11482</v>
      </c>
      <c r="J47" s="13">
        <f t="shared" si="17"/>
        <v>11264</v>
      </c>
      <c r="K47" s="13">
        <f t="shared" si="17"/>
        <v>0</v>
      </c>
      <c r="L47" s="13">
        <f t="shared" si="17"/>
        <v>0</v>
      </c>
      <c r="M47" s="13">
        <f t="shared" si="17"/>
        <v>0</v>
      </c>
      <c r="N47" s="13">
        <f>SUM(B47:M47)</f>
        <v>101183</v>
      </c>
      <c r="O47" s="13">
        <f>SUM(O48:O50)</f>
        <v>153880</v>
      </c>
    </row>
    <row r="48" spans="1:16" x14ac:dyDescent="0.3">
      <c r="A48" s="5" t="s">
        <v>33</v>
      </c>
      <c r="B48" s="11">
        <v>4660</v>
      </c>
      <c r="C48" s="11">
        <v>6192</v>
      </c>
      <c r="D48" s="11">
        <v>6193</v>
      </c>
      <c r="E48" s="11">
        <v>6547</v>
      </c>
      <c r="F48" s="11">
        <v>6415</v>
      </c>
      <c r="G48" s="11">
        <v>4697</v>
      </c>
      <c r="H48" s="11">
        <v>4845</v>
      </c>
      <c r="I48" s="11">
        <v>6613</v>
      </c>
      <c r="J48" s="11">
        <v>5653</v>
      </c>
      <c r="K48" s="11">
        <v>0</v>
      </c>
      <c r="L48" s="11">
        <v>0</v>
      </c>
      <c r="M48" s="11">
        <v>0</v>
      </c>
      <c r="N48" s="11">
        <f t="shared" ref="N48:N50" si="18">SUM(B48:M48)</f>
        <v>51815</v>
      </c>
      <c r="O48" s="11">
        <v>76303</v>
      </c>
    </row>
    <row r="49" spans="1:15" x14ac:dyDescent="0.3">
      <c r="A49" s="5" t="s">
        <v>34</v>
      </c>
      <c r="B49" s="11">
        <v>4837</v>
      </c>
      <c r="C49" s="11">
        <v>4887</v>
      </c>
      <c r="D49" s="11">
        <v>6620</v>
      </c>
      <c r="E49" s="11">
        <v>7227</v>
      </c>
      <c r="F49" s="11">
        <v>5949</v>
      </c>
      <c r="G49" s="11">
        <v>4772</v>
      </c>
      <c r="H49" s="11">
        <v>4596</v>
      </c>
      <c r="I49" s="11">
        <v>4869</v>
      </c>
      <c r="J49" s="11">
        <v>5611</v>
      </c>
      <c r="K49" s="11">
        <v>0</v>
      </c>
      <c r="L49" s="11">
        <v>0</v>
      </c>
      <c r="M49" s="11">
        <v>0</v>
      </c>
      <c r="N49" s="11">
        <f t="shared" si="18"/>
        <v>49368</v>
      </c>
      <c r="O49" s="11">
        <v>77577</v>
      </c>
    </row>
    <row r="50" spans="1:15" x14ac:dyDescent="0.3">
      <c r="A50" s="5" t="s">
        <v>35</v>
      </c>
      <c r="B50" s="11">
        <v>0</v>
      </c>
      <c r="C50" s="11">
        <v>0</v>
      </c>
      <c r="D50" s="11">
        <v>0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0</v>
      </c>
      <c r="K50" s="11">
        <v>0</v>
      </c>
      <c r="L50" s="11">
        <v>0</v>
      </c>
      <c r="M50" s="11">
        <v>0</v>
      </c>
      <c r="N50" s="11">
        <f t="shared" si="18"/>
        <v>0</v>
      </c>
      <c r="O50" s="11">
        <v>0</v>
      </c>
    </row>
    <row r="51" spans="1:15" ht="9" customHeight="1" x14ac:dyDescent="0.3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</row>
    <row r="52" spans="1:15" x14ac:dyDescent="0.3">
      <c r="A52" s="29"/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</row>
    <row r="53" spans="1:15" x14ac:dyDescent="0.3">
      <c r="A53" s="12" t="s">
        <v>39</v>
      </c>
      <c r="B53" s="18">
        <f t="shared" ref="B53:O53" si="19">SUM(B54:B55)</f>
        <v>0</v>
      </c>
      <c r="C53" s="18">
        <f t="shared" si="19"/>
        <v>0</v>
      </c>
      <c r="D53" s="18">
        <f t="shared" si="19"/>
        <v>0</v>
      </c>
      <c r="E53" s="18">
        <f t="shared" si="19"/>
        <v>0</v>
      </c>
      <c r="F53" s="18">
        <f t="shared" si="19"/>
        <v>0</v>
      </c>
      <c r="G53" s="18">
        <f t="shared" si="19"/>
        <v>0</v>
      </c>
      <c r="H53" s="18">
        <f t="shared" si="19"/>
        <v>0</v>
      </c>
      <c r="I53" s="18">
        <f t="shared" si="19"/>
        <v>0</v>
      </c>
      <c r="J53" s="18">
        <f t="shared" si="19"/>
        <v>0</v>
      </c>
      <c r="K53" s="18">
        <f t="shared" si="19"/>
        <v>0</v>
      </c>
      <c r="L53" s="18">
        <f t="shared" si="19"/>
        <v>0</v>
      </c>
      <c r="M53" s="18">
        <f t="shared" si="19"/>
        <v>0</v>
      </c>
      <c r="N53" s="18">
        <f t="shared" si="19"/>
        <v>0</v>
      </c>
      <c r="O53" s="18">
        <f t="shared" si="19"/>
        <v>0</v>
      </c>
    </row>
    <row r="54" spans="1:15" x14ac:dyDescent="0.3">
      <c r="A54" s="5" t="s">
        <v>33</v>
      </c>
      <c r="B54" s="6">
        <v>0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11">
        <f>SUM(B54:M54)</f>
        <v>0</v>
      </c>
      <c r="O54" s="6">
        <v>0</v>
      </c>
    </row>
    <row r="55" spans="1:15" x14ac:dyDescent="0.3">
      <c r="A55" s="5" t="s">
        <v>34</v>
      </c>
      <c r="B55" s="6">
        <v>0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6">
        <v>0</v>
      </c>
      <c r="L55" s="6">
        <v>0</v>
      </c>
      <c r="M55" s="6">
        <v>0</v>
      </c>
      <c r="N55" s="11">
        <f>SUM(B55:M55)</f>
        <v>0</v>
      </c>
      <c r="O55" s="6">
        <v>0</v>
      </c>
    </row>
    <row r="56" spans="1:15" ht="9" customHeight="1" x14ac:dyDescent="0.3">
      <c r="A56" s="28"/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</row>
    <row r="57" spans="1:15" x14ac:dyDescent="0.3">
      <c r="A57" s="5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</row>
    <row r="58" spans="1:15" x14ac:dyDescent="0.3">
      <c r="A58" s="12" t="s">
        <v>22</v>
      </c>
      <c r="B58" s="13">
        <v>12</v>
      </c>
      <c r="C58" s="13">
        <v>8</v>
      </c>
      <c r="D58" s="13">
        <v>8</v>
      </c>
      <c r="E58" s="13">
        <v>6</v>
      </c>
      <c r="F58" s="13">
        <v>7</v>
      </c>
      <c r="G58" s="13">
        <v>7</v>
      </c>
      <c r="H58" s="13">
        <v>8</v>
      </c>
      <c r="I58" s="13">
        <v>6</v>
      </c>
      <c r="J58" s="13">
        <v>10</v>
      </c>
      <c r="K58" s="13">
        <v>0</v>
      </c>
      <c r="L58" s="13">
        <v>0</v>
      </c>
      <c r="M58" s="13">
        <v>0</v>
      </c>
      <c r="N58" s="13">
        <f>SUM(B58:M58)</f>
        <v>72</v>
      </c>
      <c r="O58" s="13">
        <f t="shared" ref="O58" si="20">+O13</f>
        <v>22</v>
      </c>
    </row>
    <row r="59" spans="1:15" x14ac:dyDescent="0.3">
      <c r="A59" s="5" t="s">
        <v>40</v>
      </c>
      <c r="B59" s="11">
        <v>10659</v>
      </c>
      <c r="C59" s="11">
        <v>13695</v>
      </c>
      <c r="D59" s="11">
        <v>19031</v>
      </c>
      <c r="E59" s="11">
        <v>12298</v>
      </c>
      <c r="F59" s="11">
        <v>17001</v>
      </c>
      <c r="G59" s="11">
        <v>23143</v>
      </c>
      <c r="H59" s="11">
        <v>28033</v>
      </c>
      <c r="I59" s="11">
        <v>18783</v>
      </c>
      <c r="J59" s="11">
        <v>30189</v>
      </c>
      <c r="K59" s="11">
        <v>0</v>
      </c>
      <c r="L59" s="11">
        <v>0</v>
      </c>
      <c r="M59" s="11">
        <v>0</v>
      </c>
      <c r="N59" s="11">
        <f t="shared" ref="N59" si="21">SUM(B59:M59)</f>
        <v>172832</v>
      </c>
      <c r="O59" s="11">
        <v>51024</v>
      </c>
    </row>
    <row r="60" spans="1:15" ht="9" customHeight="1" x14ac:dyDescent="0.3">
      <c r="A60" s="28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</row>
    <row r="61" spans="1:15" x14ac:dyDescent="0.3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</row>
    <row r="62" spans="1:15" x14ac:dyDescent="0.3">
      <c r="A62" s="12" t="s">
        <v>23</v>
      </c>
      <c r="B62" s="18">
        <v>0</v>
      </c>
      <c r="C62" s="18">
        <v>0</v>
      </c>
      <c r="D62" s="18">
        <v>0</v>
      </c>
      <c r="E62" s="18">
        <v>0</v>
      </c>
      <c r="F62" s="18">
        <v>0</v>
      </c>
      <c r="G62" s="18">
        <v>0</v>
      </c>
      <c r="H62" s="18">
        <v>0</v>
      </c>
      <c r="I62" s="18">
        <v>0</v>
      </c>
      <c r="J62" s="18">
        <v>0</v>
      </c>
      <c r="K62" s="18">
        <v>0</v>
      </c>
      <c r="L62" s="18">
        <v>0</v>
      </c>
      <c r="M62" s="18">
        <v>0</v>
      </c>
      <c r="N62" s="18">
        <f t="shared" ref="N62:O62" si="22">+N14</f>
        <v>0</v>
      </c>
      <c r="O62" s="18">
        <f t="shared" si="22"/>
        <v>0</v>
      </c>
    </row>
    <row r="63" spans="1:15" x14ac:dyDescent="0.3">
      <c r="A63" s="5" t="s">
        <v>41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6">
        <v>0</v>
      </c>
      <c r="L63" s="6">
        <v>0</v>
      </c>
      <c r="M63" s="6">
        <v>0</v>
      </c>
      <c r="N63" s="11">
        <f>SUM(B63:M63)</f>
        <v>0</v>
      </c>
      <c r="O63" s="20">
        <v>0</v>
      </c>
    </row>
    <row r="64" spans="1:15" ht="9" customHeight="1" x14ac:dyDescent="0.3">
      <c r="A64" s="21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</row>
    <row r="65" spans="1:15" ht="9" customHeight="1" x14ac:dyDescent="0.3"/>
    <row r="66" spans="1:15" ht="15" customHeight="1" x14ac:dyDescent="0.3">
      <c r="A66" s="23" t="s">
        <v>42</v>
      </c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</row>
  </sheetData>
  <mergeCells count="15">
    <mergeCell ref="A9:O9"/>
    <mergeCell ref="A66:O66"/>
    <mergeCell ref="A2:O2"/>
    <mergeCell ref="A3:O3"/>
    <mergeCell ref="A4:O4"/>
    <mergeCell ref="B5:M5"/>
    <mergeCell ref="A7:O7"/>
    <mergeCell ref="A56:O56"/>
    <mergeCell ref="A60:O60"/>
    <mergeCell ref="A23:O23"/>
    <mergeCell ref="A25:O25"/>
    <mergeCell ref="A39:O39"/>
    <mergeCell ref="A41:O41"/>
    <mergeCell ref="A51:O51"/>
    <mergeCell ref="A52:O52"/>
  </mergeCells>
  <printOptions horizontalCentered="1" verticalCentered="1"/>
  <pageMargins left="0.70866141732283472" right="0.70866141732283472" top="0.39370078740157483" bottom="0.19685039370078741" header="0.31496062992125984" footer="0.31496062992125984"/>
  <pageSetup scale="6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Movimiento Mensual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CESTADISTICAS</dc:creator>
  <cp:lastModifiedBy>CESTADISTICA</cp:lastModifiedBy>
  <cp:lastPrinted>2022-10-12T17:22:43Z</cp:lastPrinted>
  <dcterms:created xsi:type="dcterms:W3CDTF">2022-02-11T16:56:59Z</dcterms:created>
  <dcterms:modified xsi:type="dcterms:W3CDTF">2022-10-12T17:22:47Z</dcterms:modified>
</cp:coreProperties>
</file>